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<sst xmlns="http://schemas.openxmlformats.org/spreadsheetml/2006/main" count="1607" uniqueCount="583">
  <si>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</si>
  <si>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</si>
  <si>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</si>
  <si>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</si>
  <si>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</si>
  <si>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</si>
  <si>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</si>
  <si>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</si>
  <si>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</si>
  <si>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</si>
  <si>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</si>
  <si>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</si>
  <si>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</si>
  <si>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</si>
  <si>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</si>
  <si>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</si>
  <si>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</si>
  <si>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</si>
  <si>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</si>
  <si>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</si>
  <si>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</si>
  <si>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</si>
  <si>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</si>
  <si>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</si>
  <si>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</si>
  <si>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</si>
  <si>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</si>
  <si>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</si>
  <si>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</si>
  <si>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</si>
  <si>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</si>
  <si>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</si>
  <si>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</si>
  <si>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</si>
  <si>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</si>
  <si>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</si>
  <si>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</si>
  <si>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</si>
  <si>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</si>
  <si>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</si>
  <si>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</si>
  <si>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</si>
  <si>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131012</t>
  </si>
  <si>
    <t>曲靖市中医医院</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</si>
  <si>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</si>
  <si>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</si>
  <si>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</si>
  <si>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</si>
  <si>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</si>
  <si>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</si>
  <si>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</si>
  <si>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</si>
  <si>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</si>
  <si>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</si>
  <si>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</si>
  <si>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</si>
  <si>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</si>
  <si>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</si>
  <si>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</si>
  <si>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</si>
  <si>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</si>
  <si>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</si>
  <si>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</si>
  <si>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210</t>
  </si>
  <si>
    <t>卫生健康支出</t>
  </si>
  <si>
    <t>21002</t>
  </si>
  <si>
    <t>公立医院</t>
  </si>
  <si>
    <t>2100202</t>
  </si>
  <si>
    <t>中医（民族）医院</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</si>
  <si>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</si>
  <si>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</si>
  <si>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</si>
  <si>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</si>
  <si>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</si>
  <si>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</si>
  <si>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</si>
  <si>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</si>
  <si>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</si>
  <si>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</si>
  <si>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</si>
  <si>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</si>
  <si>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</si>
  <si>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</si>
  <si>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</si>
  <si>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</si>
  <si>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</si>
  <si>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</si>
  <si>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</si>
  <si>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</si>
  <si>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</si>
  <si>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</si>
  <si>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</si>
  <si>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</si>
  <si>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</si>
  <si>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</si>
  <si>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</si>
  <si>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</si>
  <si>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</si>
  <si>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</si>
  <si>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</si>
  <si>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</si>
  <si>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</si>
  <si>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</si>
  <si>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</si>
  <si>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</si>
  <si>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</si>
  <si>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</si>
  <si>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</si>
  <si>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</si>
  <si>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</si>
  <si>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</si>
  <si>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</si>
  <si>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</si>
  <si>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</si>
  <si>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</si>
  <si>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</si>
  <si>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</si>
  <si>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</si>
  <si>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</si>
  <si>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</si>
  <si>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</si>
  <si>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</si>
  <si>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</si>
  <si>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</si>
  <si>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</si>
  <si>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</si>
  <si>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</si>
  <si>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</si>
  <si>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</si>
  <si>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</si>
  <si>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</si>
  <si>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</si>
  <si>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</si>
  <si>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</si>
  <si>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</si>
  <si>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</si>
  <si>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</si>
  <si>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</si>
  <si>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</si>
  <si>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</si>
  <si>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</si>
  <si>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</si>
  <si>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</si>
  <si>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</si>
  <si>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</si>
  <si>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</si>
  <si>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</si>
  <si>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</si>
  <si>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</si>
  <si>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</si>
  <si>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</si>
  <si>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</si>
  <si>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</si>
  <si>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505</t>
  </si>
  <si>
    <t>对事业单位经常性补助</t>
  </si>
  <si>
    <t>07</t>
  </si>
  <si>
    <t>绩效工资</t>
  </si>
  <si>
    <t>08</t>
  </si>
  <si>
    <t>机关事业单位基本养老保险缴费</t>
  </si>
  <si>
    <t>商品和服务支出</t>
  </si>
  <si>
    <t>09</t>
  </si>
  <si>
    <t>职业年金缴费</t>
  </si>
  <si>
    <t>506</t>
  </si>
  <si>
    <t>对事业单位资本性补助</t>
  </si>
  <si>
    <t>职工基本医疗保险缴费</t>
  </si>
  <si>
    <t>资本性支出（一）</t>
  </si>
  <si>
    <t>公务员医疗补助缴费</t>
  </si>
  <si>
    <t>509</t>
  </si>
  <si>
    <t>对个人和家庭的补助</t>
  </si>
  <si>
    <t>其他社会保障缴费</t>
  </si>
  <si>
    <t>社会福利和救助</t>
  </si>
  <si>
    <t>住房公积金</t>
  </si>
  <si>
    <t>05</t>
  </si>
  <si>
    <t>离退休费</t>
  </si>
  <si>
    <t>302</t>
  </si>
  <si>
    <t>办公费</t>
  </si>
  <si>
    <t>印刷费</t>
  </si>
  <si>
    <t>水费</t>
  </si>
  <si>
    <t>06</t>
  </si>
  <si>
    <t>电费</t>
  </si>
  <si>
    <t>邮电费</t>
  </si>
  <si>
    <t>物业管理费</t>
  </si>
  <si>
    <t>差旅费</t>
  </si>
  <si>
    <t>维修（护）费</t>
  </si>
  <si>
    <t>租赁费</t>
  </si>
  <si>
    <t>会议费</t>
  </si>
  <si>
    <t>培训费</t>
  </si>
  <si>
    <t>公务接待费</t>
  </si>
  <si>
    <t>专用材料费</t>
  </si>
  <si>
    <t>25</t>
  </si>
  <si>
    <t>专用燃料费</t>
  </si>
  <si>
    <t>26</t>
  </si>
  <si>
    <t>劳务费</t>
  </si>
  <si>
    <t>27</t>
  </si>
  <si>
    <t>委托业务费</t>
  </si>
  <si>
    <t>28</t>
  </si>
  <si>
    <t>工会经费</t>
  </si>
  <si>
    <t>29</t>
  </si>
  <si>
    <t>福利费</t>
  </si>
  <si>
    <t>31</t>
  </si>
  <si>
    <t>公务用车运行维护费</t>
  </si>
  <si>
    <t>39</t>
  </si>
  <si>
    <t>其他交通费用</t>
  </si>
  <si>
    <t>99</t>
  </si>
  <si>
    <t>其他商品和服务支出</t>
  </si>
  <si>
    <t>303</t>
  </si>
  <si>
    <t>退休费</t>
  </si>
  <si>
    <t>生活补助</t>
  </si>
  <si>
    <t>医疗费补助</t>
  </si>
  <si>
    <t>310</t>
  </si>
  <si>
    <t>资本性支出</t>
  </si>
  <si>
    <t>办公设备购置</t>
  </si>
  <si>
    <t>专用设备购置</t>
  </si>
  <si>
    <t>信息网络及软件购置更新</t>
  </si>
  <si>
    <t>公务用车购置</t>
  </si>
  <si>
    <t>其他交通工具购置</t>
  </si>
  <si>
    <t>其他资本性支出</t>
  </si>
  <si>
    <t>预算03表</t>
  </si>
  <si>
    <t>一般公共预算“三公”经费支出预算表</t>
  </si>
  <si>
    <t>“三公”经费合计</t>
  </si>
  <si>
    <t>因公出国（境）费</t>
  </si>
  <si>
    <t>公务用车购置及运行费</t>
  </si>
  <si>
    <t>公务用车购置费</t>
  </si>
  <si>
    <t>公务用车运行费</t>
  </si>
  <si>
    <t>说明：曲靖市中医医院无“三公经费”支出，故此表为空。</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</si>
  <si>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</si>
  <si>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</si>
  <si>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</si>
  <si>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</si>
  <si>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</si>
  <si>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</si>
  <si>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</si>
  <si>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</si>
  <si>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</si>
  <si>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</si>
  <si>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</si>
  <si>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</si>
  <si>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</si>
  <si>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</si>
  <si>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</si>
  <si>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</si>
  <si>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</si>
  <si>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</si>
  <si>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</si>
  <si>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</si>
  <si>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530300210000000019611</t>
  </si>
  <si>
    <t>事业人员支出工资</t>
  </si>
  <si>
    <t>30101</t>
  </si>
  <si>
    <t>530300210000000019635</t>
  </si>
  <si>
    <t>退休公用经费</t>
  </si>
  <si>
    <t>30201</t>
  </si>
  <si>
    <t>530300210000000019630</t>
  </si>
  <si>
    <t>30228</t>
  </si>
  <si>
    <t>530300210000000019631</t>
  </si>
  <si>
    <t>30229</t>
  </si>
  <si>
    <t>530300221100000479467</t>
  </si>
  <si>
    <t>医疗业务活动经费（单位自有资金）人员类</t>
  </si>
  <si>
    <t>预算05-1表</t>
  </si>
  <si>
    <t>项目支出预算表（其他运转类.特定目标类项目）</t>
  </si>
  <si>
    <t>项目分类</t>
  </si>
  <si>
    <t>经济科目编码</t>
  </si>
  <si>
    <t>经济科目名称</t>
  </si>
  <si>
    <t>本年拨款</t>
  </si>
  <si>
    <t>其中：本次下达</t>
  </si>
  <si>
    <t>医疗服务与保障能力提升市级重点专科、重点学科建设项目补助资金</t>
  </si>
  <si>
    <t>事业发展类</t>
  </si>
  <si>
    <t>530300231100001330015</t>
  </si>
  <si>
    <t>31003</t>
  </si>
  <si>
    <t>医疗业务活动单位自有资金专项资金</t>
  </si>
  <si>
    <t>530300221100000481007</t>
  </si>
  <si>
    <t>30202</t>
  </si>
  <si>
    <t>30205</t>
  </si>
  <si>
    <t>30206</t>
  </si>
  <si>
    <t>30207</t>
  </si>
  <si>
    <t>30209</t>
  </si>
  <si>
    <t>30211</t>
  </si>
  <si>
    <t>30213</t>
  </si>
  <si>
    <t>30214</t>
  </si>
  <si>
    <t>30215</t>
  </si>
  <si>
    <t>30216</t>
  </si>
  <si>
    <t>30217</t>
  </si>
  <si>
    <t>30218</t>
  </si>
  <si>
    <t>30225</t>
  </si>
  <si>
    <t>30226</t>
  </si>
  <si>
    <t>30227</t>
  </si>
  <si>
    <t>30231</t>
  </si>
  <si>
    <t>30299</t>
  </si>
  <si>
    <t>31002</t>
  </si>
  <si>
    <t>31007</t>
  </si>
  <si>
    <t>31013</t>
  </si>
  <si>
    <t>31019</t>
  </si>
  <si>
    <t>31099</t>
  </si>
  <si>
    <t>中医药传承与发展项目市级名老中医师带徒和中医药院内制剂研发补助资金</t>
  </si>
  <si>
    <t>530300231100001330228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</si>
  <si>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</si>
  <si>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</si>
  <si>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</si>
  <si>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</si>
  <si>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</si>
  <si>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</si>
  <si>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</si>
  <si>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</si>
  <si>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</si>
  <si>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</si>
  <si>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</si>
  <si>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</si>
  <si>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1.争取获得凉血平痤膏、扶阳通便颗粒2个制剂品种的备案文号；
2.争取完成小儿止咳饮、舒敏1号两个处方新品种的研发立项；
3.完成至少一个临床论证；
4.完成至少一个现有制剂品种的质量标准提升。</t>
  </si>
  <si>
    <t>产出指标</t>
  </si>
  <si>
    <t>数量指标</t>
  </si>
  <si>
    <t>现有制剂质量提升的品种数</t>
  </si>
  <si>
    <t>&gt;=</t>
  </si>
  <si>
    <t>个</t>
  </si>
  <si>
    <t>定量指标</t>
  </si>
  <si>
    <t>反映完成现有制剂品种的质量提升的情况</t>
  </si>
  <si>
    <t>名老中医处方的临床论证</t>
  </si>
  <si>
    <t>反映名老中医处方的临床论证的情况</t>
  </si>
  <si>
    <t>质量指标</t>
  </si>
  <si>
    <t>中医药院内制剂质量</t>
  </si>
  <si>
    <t>=</t>
  </si>
  <si>
    <t>提升</t>
  </si>
  <si>
    <t>是/否</t>
  </si>
  <si>
    <t>定性指标</t>
  </si>
  <si>
    <t>中医药服务覆盖率</t>
  </si>
  <si>
    <t>70</t>
  </si>
  <si>
    <t>%</t>
  </si>
  <si>
    <t>反映中医药服务覆盖率</t>
  </si>
  <si>
    <t>效益指标</t>
  </si>
  <si>
    <t>社会效益指标</t>
  </si>
  <si>
    <t>中医药制剂发展水平</t>
  </si>
  <si>
    <t>80</t>
  </si>
  <si>
    <t>反映中医药传承与发展水平</t>
  </si>
  <si>
    <t>可持续影响指标</t>
  </si>
  <si>
    <t>中医药服务能力</t>
  </si>
  <si>
    <t>反映中医药服务能力</t>
  </si>
  <si>
    <t>满意度指标</t>
  </si>
  <si>
    <t>服务对象满意度指标</t>
  </si>
  <si>
    <t>制剂使用对象满意度</t>
  </si>
  <si>
    <t>85</t>
  </si>
  <si>
    <t>反映制剂使用对象满意度</t>
  </si>
  <si>
    <t>根据公立医院的职能职责，为更好地满足人民群众日益增长的医疗服务需求，提升医疗服务能力，将医院业务收入用于维持公立医院正常运营及发展。市中医医院的异地新建是落实云南省教育卫生补短板民生项目及《曲靖市人民政府关于曲靖经济技术开发区人民医院和曲靖医学高等专科学校附属医院建设项目的批复》（曲靖市政府〔2017〕4号）的具体行动，项目建成可以极大缓解业务用房不足，群众看病难、住院难、床位紧张、就医环境拥挤等问题，满足广大群众中医就诊的需求，2022年三元院区全面开诊，一院四区统筹发展，预计医疗收入为4亿元，增加床位1100张，能更好地解决群众看病难、床位紧张问题，满足患者就医，达到患者满意。</t>
  </si>
  <si>
    <t>公立医院数量</t>
  </si>
  <si>
    <t>云发改收费【2005】556号</t>
  </si>
  <si>
    <t>根据公立医院的职能职责，为更好的满足人民群众日益增长的医疗服务需求，提升医疗服务能力，将医院业务收入用于维持公立医院正常运营及发展。市中医医院的异地新建是落实云南省教育卫生补短板民生项目及《曲靖市人民政府关于曲靖经济技术开发区人民医院和曲靖医学高等专科学校附属医院建设项目的批复》（曲靖市政府〔2017〕4号）的具体行动，项目建成可以极大缓解业务用房不足，群众看病难、住院难、床位紧张、就医环境拥挤等问题，满足广大群众中医就诊的需求，2022年三元院区全面开诊，一院四区统筹发展，预计医疗收入为4亿元，增加床位1100张，能更好的解决群众看病难、床位紧张问题，满足患者就医，达到患者满意。</t>
  </si>
  <si>
    <t>医护人数</t>
  </si>
  <si>
    <t>1200</t>
  </si>
  <si>
    <t>人</t>
  </si>
  <si>
    <t>成本指标</t>
  </si>
  <si>
    <t>生态环境成本指标</t>
  </si>
  <si>
    <t>&gt;</t>
  </si>
  <si>
    <t>90</t>
  </si>
  <si>
    <t>污水处理合格率</t>
  </si>
  <si>
    <t>提升医疗服务能力</t>
  </si>
  <si>
    <t>有效维护</t>
  </si>
  <si>
    <t>用于反映项目实施能否提升医疗服务能力</t>
  </si>
  <si>
    <t>患者满意度</t>
  </si>
  <si>
    <t>98</t>
  </si>
  <si>
    <t>反映社会公众对医院的满意程度</t>
  </si>
  <si>
    <t>1.医疗服务能力：门诊量和住院人数较上年有所增长，床位使用率不低于90%，收治本专业常见病种和疑难病种病种数占专科病种清单总数比例≥60%；专科 DRG 组数、CMI 值逐年提高；开展本专科诊疗技术或手术种类占专科技术或手术清单总数比例≥60%。中医疾病诊断准确率≥95%、西医疾病诊断准确率≥95%，入院证候诊断准确率≥95%；中医辨证论治优良率达到 95%以上，差错事故数 0；专科门诊病历书写合格率≥95%，住院病历甲级率≥95%，中药处方格式和书写合格率≥95%。
2.中医药特色优势发挥：中医药治疗率：门诊≥75%，住院≥60%；专科中药制剂使用：≥4 种；中医医疗技术：医院设立中医综合治疗室；开展中医医疗技术种类占专科中医医疗技术清单总数比例≥80%；诊疗方案：在国家中医药管理局印发的诊疗方案基础上，优化制定至少3个本专科优势病种中医诊疗方案；开展临床路径管理的优势病种≥3个，并制定临床路径实施方案；出院病人临床路径管理比例≥50%，完成率≥70%。
3.科研教学能力：科研论文：三级医院至少有省部级（含）以上成果或在研课题 2 项以上；在正规刊物发表与本专业相关论文≥10 篇；继续教育：举办或申报成功省级以上继续教育项目≥2 项。
4.人才队伍建设：外出培训、进修人次及引进人次数量有所增加。</t>
  </si>
  <si>
    <t>重点专科数量</t>
  </si>
  <si>
    <t>反映重点专科建设的数量</t>
  </si>
  <si>
    <t>重点专科建设验收合格率</t>
  </si>
  <si>
    <t>100</t>
  </si>
  <si>
    <t>反映项目验收情况。验收合格率=（验收合格单元数量/完工单元总数）×100%</t>
  </si>
  <si>
    <t>出院患者好转治愈率</t>
  </si>
  <si>
    <t>反映患者出院好转治愈率的情况</t>
  </si>
  <si>
    <t>受益人群覆盖率</t>
  </si>
  <si>
    <t>反映受益人群的覆盖情况</t>
  </si>
  <si>
    <t>反映中医药服务能力得到提升</t>
  </si>
  <si>
    <t>反映患者对项目实施的满意程度</t>
  </si>
  <si>
    <t>预算05-3表</t>
  </si>
  <si>
    <t>项目支出绩效目标表（另文下达）</t>
  </si>
  <si>
    <t>说明：曲靖市中医医院无项目支出绩效目标，故此表为空。</t>
  </si>
  <si>
    <t>预算06表</t>
  </si>
  <si>
    <t>政府性基金预算支出预算表</t>
  </si>
  <si>
    <t>单位名称：预算科</t>
  </si>
  <si>
    <t>单位名称</t>
  </si>
  <si>
    <t>本年政府性基金预算支出</t>
  </si>
  <si>
    <t>说明：曲靖市中医医院无政府性基金预算支出，故此表为空。</t>
  </si>
  <si>
    <t>国有资本经营预算支出预算表</t>
  </si>
  <si>
    <t>本年国有资本经营预算支出</t>
  </si>
  <si>
    <t>说明：曲靖市中医医院无国有资本经营预算支出，故此表为空。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</si>
  <si>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</si>
  <si>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</si>
  <si>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</si>
  <si>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</si>
  <si>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</si>
  <si>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</si>
  <si>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</si>
  <si>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</si>
  <si>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</si>
  <si>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</si>
  <si>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</si>
  <si>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80400252</t>
  </si>
  <si>
    <t>办公设备（信息化建设设备）</t>
  </si>
  <si>
    <t>A02010000 信息化设备</t>
  </si>
  <si>
    <t>批</t>
  </si>
  <si>
    <t>办公设备（台式计算机）</t>
  </si>
  <si>
    <t>A02010105 台式计算机</t>
  </si>
  <si>
    <t>办公设备（便携式计算机）</t>
  </si>
  <si>
    <t>A02010108 便携式计算机</t>
  </si>
  <si>
    <t>办公设备（网络安全设备）</t>
  </si>
  <si>
    <t>A02010300 信息安全设备</t>
  </si>
  <si>
    <t>办公设备（网络存储设备）</t>
  </si>
  <si>
    <t>A02010507 网络存储设备</t>
  </si>
  <si>
    <t>办公设备（存储设备）</t>
  </si>
  <si>
    <t>A02010599 其他存储设备</t>
  </si>
  <si>
    <t>办公设备</t>
  </si>
  <si>
    <t>A02020000 办公设备</t>
  </si>
  <si>
    <t>办公设备（复印机）</t>
  </si>
  <si>
    <t>A02020100 复印机</t>
  </si>
  <si>
    <t>办公设备（投影仪）</t>
  </si>
  <si>
    <t>A02020200 投影仪</t>
  </si>
  <si>
    <t>办公设备（多功能一体机）</t>
  </si>
  <si>
    <t>A02020400 多功能一体机</t>
  </si>
  <si>
    <t>办公设备（黑白打印机）</t>
  </si>
  <si>
    <t>A02021003 A4黑白打印机</t>
  </si>
  <si>
    <t>办公设备（彩色打印机）</t>
  </si>
  <si>
    <t>A02021004 A4彩色打印机</t>
  </si>
  <si>
    <t>办公设备（条码打印机）</t>
  </si>
  <si>
    <t>A02021007 条码打印机</t>
  </si>
  <si>
    <t>办公设备（扫描仪）</t>
  </si>
  <si>
    <t>A02021118 扫描仪</t>
  </si>
  <si>
    <t>车辆购置</t>
  </si>
  <si>
    <t>A02030699 其他专用车辆</t>
  </si>
  <si>
    <t>办公设备（生活用品电器）</t>
  </si>
  <si>
    <t>A02061800 生活用电器</t>
  </si>
  <si>
    <t>办公设备（冰箱）</t>
  </si>
  <si>
    <t>A02061801 电冰箱</t>
  </si>
  <si>
    <t>办公设备（空调机）</t>
  </si>
  <si>
    <t>A02061804 空调机</t>
  </si>
  <si>
    <t>办公设备（洗衣机）</t>
  </si>
  <si>
    <t>A02061810 洗衣机</t>
  </si>
  <si>
    <t>办公设备（电视）</t>
  </si>
  <si>
    <t>A02091001 普通电视设备（电视机）</t>
  </si>
  <si>
    <t>办公设备（音频设备）</t>
  </si>
  <si>
    <t>A02091200 音频设备</t>
  </si>
  <si>
    <t>办公设备（话筒设备）</t>
  </si>
  <si>
    <t>A02091206 话筒设备</t>
  </si>
  <si>
    <t>办公设备（音箱）</t>
  </si>
  <si>
    <t>A02091211 音箱</t>
  </si>
  <si>
    <t>医疗设备采购</t>
  </si>
  <si>
    <t>A02320000 医疗设备</t>
  </si>
  <si>
    <t>办公设备（家具））</t>
  </si>
  <si>
    <t>A05000000 家具和用具</t>
  </si>
  <si>
    <t>办公设备（床类）</t>
  </si>
  <si>
    <t>A05010100 床类</t>
  </si>
  <si>
    <t>办公设备（台、桌类）</t>
  </si>
  <si>
    <t>A05010200 台、桌类</t>
  </si>
  <si>
    <t>办公设备（凳椅）</t>
  </si>
  <si>
    <t>A05010300 椅凳类</t>
  </si>
  <si>
    <t>办公设备（沙发）</t>
  </si>
  <si>
    <t>A05010400 沙发类</t>
  </si>
  <si>
    <t>办公设备（架类）</t>
  </si>
  <si>
    <t>A05010600 架类</t>
  </si>
  <si>
    <t>办公费（办公用品）</t>
  </si>
  <si>
    <t>A05040000 办公用品</t>
  </si>
  <si>
    <t>复印纸</t>
  </si>
  <si>
    <t>A05040101 复印纸</t>
  </si>
  <si>
    <t>防火墙、安全软件授权费</t>
  </si>
  <si>
    <t>A08060300 计算机软件</t>
  </si>
  <si>
    <t>套</t>
  </si>
  <si>
    <t>正版化软件采购</t>
  </si>
  <si>
    <t>医疗废物处理服务</t>
  </si>
  <si>
    <t>C07020400 危险废物治理服务</t>
  </si>
  <si>
    <t>项</t>
  </si>
  <si>
    <t>三元院区绿化管理</t>
  </si>
  <si>
    <t>C13030000 园林绿化管理服务</t>
  </si>
  <si>
    <t>国家区域医疗中心信息化建设</t>
  </si>
  <si>
    <t>C16000000 信息技术服务</t>
  </si>
  <si>
    <t>智慧医院信息化建设</t>
  </si>
  <si>
    <t>电信云资源使用服务项目</t>
  </si>
  <si>
    <t>C16040000 云计算服务</t>
  </si>
  <si>
    <t>信息系统密评密改服务</t>
  </si>
  <si>
    <t>C16070400 安全运维服务</t>
  </si>
  <si>
    <t>C21040001 物业管理服务</t>
  </si>
  <si>
    <t>办公设备维护维修费</t>
  </si>
  <si>
    <t>C23120200 办公设备维修和保养服务</t>
  </si>
  <si>
    <t>C23120300 车辆维修和保养服务</t>
  </si>
  <si>
    <t>医疗设备维保费</t>
  </si>
  <si>
    <t>C23120500 医疗设备维修和保养服务</t>
  </si>
  <si>
    <t>电梯维护维修费</t>
  </si>
  <si>
    <t>C23120800 电梯维修和保养服务</t>
  </si>
  <si>
    <t>消防设备维护维修费</t>
  </si>
  <si>
    <t>C23121100 消防设备维修和保养服务</t>
  </si>
  <si>
    <t>医院被服洗涤服务</t>
  </si>
  <si>
    <t>C24080000 医疗卫生类合作服务</t>
  </si>
  <si>
    <t>房屋安全改造费</t>
  </si>
  <si>
    <t>C24990000 其他政府和社会资本合作服务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</si>
  <si>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</si>
  <si>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</si>
  <si>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</si>
  <si>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</si>
  <si>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</si>
  <si>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</si>
  <si>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</si>
  <si>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</si>
  <si>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</si>
  <si>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</si>
  <si>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说明：曲靖市中医医院无政府购买服务，故此表为空。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</si>
  <si>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</si>
  <si>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</si>
  <si>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</si>
  <si>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</si>
  <si>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</si>
  <si>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</si>
  <si>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</si>
  <si>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</si>
  <si>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</si>
  <si>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</si>
  <si>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</si>
  <si>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</si>
  <si>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</si>
  <si>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</si>
  <si>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</si>
  <si>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说明：曲靖市中医医院无市对下转移支付，故此表为空。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</si>
  <si>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</si>
  <si>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</si>
  <si>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</si>
  <si>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</si>
  <si>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</si>
  <si>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</si>
  <si>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</si>
  <si>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</si>
  <si>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</si>
  <si>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</si>
  <si>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</si>
  <si>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信息化设备</t>
  </si>
  <si>
    <t>台式计算机</t>
  </si>
  <si>
    <t>便携式计算机</t>
  </si>
  <si>
    <t>信息安全设备</t>
  </si>
  <si>
    <t>网络存储设备</t>
  </si>
  <si>
    <t>其他存储设备</t>
  </si>
  <si>
    <t>复印机</t>
  </si>
  <si>
    <t>投影仪</t>
  </si>
  <si>
    <t>多功能一体机</t>
  </si>
  <si>
    <t>A4黑白打印机</t>
  </si>
  <si>
    <t>A4彩色打印机</t>
  </si>
  <si>
    <t>条码打印机</t>
  </si>
  <si>
    <t>扫描仪</t>
  </si>
  <si>
    <t>其他专用车辆</t>
  </si>
  <si>
    <t>生活用电器</t>
  </si>
  <si>
    <t>电冰箱</t>
  </si>
  <si>
    <t>空调机</t>
  </si>
  <si>
    <t>洗衣机</t>
  </si>
  <si>
    <t>普通电视设备（电视机）</t>
  </si>
  <si>
    <t>音频设备</t>
  </si>
  <si>
    <t>话筒设备</t>
  </si>
  <si>
    <t>音箱</t>
  </si>
  <si>
    <t>医疗设备</t>
  </si>
  <si>
    <t>家具和用具</t>
  </si>
  <si>
    <t>床类</t>
  </si>
  <si>
    <t>台、桌类</t>
  </si>
  <si>
    <t>椅凳类</t>
  </si>
  <si>
    <t>沙发类</t>
  </si>
  <si>
    <t>架类</t>
  </si>
  <si>
    <t>办公用品</t>
  </si>
  <si>
    <t>计算机软件</t>
  </si>
  <si>
    <t>危险废物治理服务</t>
  </si>
  <si>
    <t>园林绿化管理服务</t>
  </si>
  <si>
    <t>信息技术服务</t>
  </si>
  <si>
    <t>云计算服务</t>
  </si>
  <si>
    <t>安全运维服务</t>
  </si>
  <si>
    <t>物业管理服务</t>
  </si>
  <si>
    <t>办公设备维修和保养服务</t>
  </si>
  <si>
    <t>车辆维修和保养服务</t>
  </si>
  <si>
    <t>医疗设备维修和保养服务</t>
  </si>
  <si>
    <t>电梯维修和保养服务</t>
  </si>
  <si>
    <t>消防设备维修和保养服务</t>
  </si>
  <si>
    <t>医疗卫生类合作服务</t>
  </si>
  <si>
    <t>其他政府和社会资本合作服务</t>
  </si>
  <si>
    <t>预算12表</t>
  </si>
  <si>
    <t>上级补助项目支出预算表</t>
  </si>
  <si>
    <t>上级补助</t>
  </si>
  <si>
    <t>说明：曲靖市中医医院无上级补助支出，故此表为空。</t>
  </si>
  <si>
    <t>预算13表</t>
  </si>
  <si>
    <t>部门项目中期规划预算表</t>
  </si>
  <si>
    <t>项目级次</t>
  </si>
  <si>
    <t>2024年</t>
  </si>
  <si>
    <t>2025年</t>
  </si>
  <si>
    <t>2026年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</si>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</sst>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rgb="FF000000"/>
      <name val="Microsoft YaHei UI"/>
      <charset val="134"/>
    </font>
    <font>
      <b/>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4" borderId="18" applyNumberFormat="0" applyAlignment="0" applyProtection="0">
      <alignment vertical="center"/>
    </xf>
    <xf numFmtId="0" fontId="38" fillId="5" borderId="19" applyNumberFormat="0" applyAlignment="0" applyProtection="0">
      <alignment vertical="center"/>
    </xf>
    <xf numFmtId="0" fontId="39" fillId="5" borderId="18" applyNumberFormat="0" applyAlignment="0" applyProtection="0">
      <alignment vertical="center"/>
    </xf>
    <xf numFmtId="0" fontId="40" fillId="6"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48" fillId="0" borderId="1">
      <alignment horizontal="right" vertical="center"/>
    </xf>
    <xf numFmtId="49" fontId="48" fillId="0" borderId="1">
      <alignment horizontal="left" vertical="center" wrapText="1"/>
    </xf>
    <xf numFmtId="176" fontId="48" fillId="0" borderId="1">
      <alignment horizontal="right" vertical="center"/>
    </xf>
    <xf numFmtId="177" fontId="48" fillId="0" borderId="1">
      <alignment horizontal="right" vertical="center"/>
    </xf>
    <xf numFmtId="178" fontId="48" fillId="0" borderId="1">
      <alignment horizontal="right" vertical="center"/>
    </xf>
    <xf numFmtId="179" fontId="48" fillId="0" borderId="1">
      <alignment horizontal="right" vertical="center"/>
    </xf>
    <xf numFmtId="10" fontId="48" fillId="0" borderId="1">
      <alignment horizontal="right" vertical="center"/>
    </xf>
    <xf numFmtId="180" fontId="48" fillId="0" borderId="1">
      <alignment horizontal="right" vertical="center"/>
    </xf>
    <xf numFmtId="0" fontId="1" fillId="0" borderId="0"/>
    <xf numFmtId="0" fontId="6" fillId="0" borderId="0">
      <alignment horizontal="center" vertical="center"/>
    </xf>
    <xf numFmtId="0" fontId="3" fillId="0" borderId="0">
      <alignment horizontal="left" vertical="center"/>
    </xf>
    <xf numFmtId="0" fontId="4" fillId="0" borderId="8">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0" fontId="28" fillId="0" borderId="4">
      <alignment horizontal="center" vertical="center"/>
    </xf>
    <xf numFmtId="0" fontId="28" fillId="0" borderId="4">
      <alignment horizontal="center" vertical="center"/>
      <protection locked="0"/>
    </xf>
    <xf numFmtId="0" fontId="2" fillId="0" borderId="0">
      <alignment horizontal="center" vertical="top"/>
    </xf>
    <xf numFmtId="0" fontId="26" fillId="0" borderId="0">
      <alignment horizontal="center" vertical="center"/>
    </xf>
    <xf numFmtId="0" fontId="4" fillId="0" borderId="10">
      <alignment horizontal="center" vertical="center"/>
    </xf>
    <xf numFmtId="4" fontId="3" fillId="0" borderId="1">
      <alignment horizontal="right" vertical="center"/>
    </xf>
    <xf numFmtId="4" fontId="3" fillId="0" borderId="1">
      <alignment horizontal="right" vertical="center"/>
      <protection locked="0"/>
    </xf>
    <xf numFmtId="4" fontId="3" fillId="0" borderId="13">
      <alignment horizontal="right" vertical="center"/>
      <protection locked="0"/>
    </xf>
    <xf numFmtId="4" fontId="28" fillId="0" borderId="13">
      <alignment horizontal="right" vertical="center"/>
    </xf>
    <xf numFmtId="4" fontId="3" fillId="0" borderId="13">
      <alignment horizontal="right" vertical="center"/>
    </xf>
    <xf numFmtId="0" fontId="28" fillId="0" borderId="1">
      <alignment horizontal="center" vertical="center"/>
    </xf>
    <xf numFmtId="0" fontId="3" fillId="0" borderId="0">
      <alignment horizontal="right"/>
    </xf>
    <xf numFmtId="4" fontId="28" fillId="0" borderId="1">
      <alignment horizontal="right" vertical="center"/>
    </xf>
    <xf numFmtId="0" fontId="3" fillId="0" borderId="1">
      <alignment horizontal="right" vertical="center"/>
    </xf>
    <xf numFmtId="4" fontId="28" fillId="0" borderId="1">
      <alignment horizontal="right" vertical="center"/>
      <protection locked="0"/>
    </xf>
    <xf numFmtId="0" fontId="49" fillId="0" borderId="0">
      <alignment vertical="top"/>
      <protection locked="0"/>
    </xf>
    <xf numFmtId="0" fontId="1" fillId="0" borderId="0"/>
    <xf numFmtId="0" fontId="6" fillId="0" borderId="0">
      <alignment horizontal="center" vertical="center"/>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8">
      <alignment horizontal="center" vertical="center"/>
    </xf>
    <xf numFmtId="0" fontId="3" fillId="0" borderId="1">
      <alignment horizontal="left" vertical="center" wrapText="1"/>
    </xf>
    <xf numFmtId="0" fontId="3" fillId="0" borderId="8">
      <alignment horizontal="center" vertical="center"/>
      <protection locked="0"/>
    </xf>
    <xf numFmtId="0" fontId="2" fillId="0" borderId="0">
      <alignment horizontal="center" vertical="center"/>
    </xf>
    <xf numFmtId="0" fontId="4" fillId="0" borderId="0"/>
    <xf numFmtId="0" fontId="1" fillId="0" borderId="7">
      <alignment horizontal="center" vertical="center" wrapText="1"/>
      <protection locked="0"/>
    </xf>
    <xf numFmtId="0" fontId="1" fillId="0" borderId="11">
      <alignment horizontal="center" vertical="center" wrapText="1"/>
    </xf>
    <xf numFmtId="0" fontId="1" fillId="0" borderId="12">
      <alignment horizontal="center" vertical="center"/>
    </xf>
    <xf numFmtId="0" fontId="1" fillId="0" borderId="1">
      <alignment horizontal="center" vertical="center"/>
    </xf>
    <xf numFmtId="0" fontId="3" fillId="0" borderId="10">
      <alignment horizontal="right" vertical="center"/>
      <protection locked="0"/>
    </xf>
    <xf numFmtId="4" fontId="3" fillId="0" borderId="1">
      <alignment horizontal="right" vertical="center"/>
    </xf>
    <xf numFmtId="4" fontId="3" fillId="0" borderId="1">
      <alignment horizontal="right" vertical="center"/>
      <protection locked="0"/>
    </xf>
    <xf numFmtId="0" fontId="1" fillId="0" borderId="9">
      <alignment horizontal="center" vertical="center" wrapText="1"/>
      <protection locked="0"/>
    </xf>
    <xf numFmtId="0" fontId="1" fillId="0" borderId="9">
      <alignment horizontal="center" vertical="center" wrapText="1"/>
    </xf>
    <xf numFmtId="3" fontId="1" fillId="0" borderId="8">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1" fillId="0" borderId="9">
      <alignment horizontal="center" vertical="center"/>
      <protection locked="0"/>
    </xf>
    <xf numFmtId="0" fontId="1" fillId="0" borderId="14">
      <alignment horizontal="center" vertical="center"/>
      <protection locked="0"/>
    </xf>
    <xf numFmtId="0" fontId="1" fillId="0" borderId="1">
      <alignment horizontal="center" vertical="center"/>
      <protection locked="0"/>
    </xf>
    <xf numFmtId="0" fontId="3" fillId="0" borderId="0">
      <alignment vertical="top"/>
      <protection locked="0"/>
    </xf>
    <xf numFmtId="0" fontId="1" fillId="0" borderId="14">
      <alignment horizontal="center" vertical="center" wrapText="1"/>
    </xf>
    <xf numFmtId="0" fontId="1" fillId="0" borderId="12">
      <alignment horizontal="center" vertical="center" wrapText="1"/>
      <protection locked="0"/>
    </xf>
    <xf numFmtId="0" fontId="1" fillId="0" borderId="10">
      <alignment horizontal="center" vertical="center" wrapText="1"/>
    </xf>
    <xf numFmtId="0" fontId="1" fillId="0" borderId="12">
      <alignment horizontal="center" vertical="center" wrapText="1"/>
    </xf>
    <xf numFmtId="0" fontId="1" fillId="0" borderId="11">
      <alignment horizontal="center" vertical="center" wrapText="1"/>
      <protection locked="0"/>
    </xf>
    <xf numFmtId="0" fontId="1" fillId="0" borderId="12">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2">
      <alignment horizontal="center" vertical="center"/>
    </xf>
    <xf numFmtId="4" fontId="3" fillId="0" borderId="12">
      <alignment horizontal="right" vertical="center"/>
      <protection locked="0"/>
    </xf>
    <xf numFmtId="0" fontId="3" fillId="0" borderId="12">
      <alignment horizontal="right" vertical="center"/>
      <protection locked="0"/>
    </xf>
    <xf numFmtId="0" fontId="3" fillId="0" borderId="0">
      <alignment horizontal="right" wrapText="1"/>
      <protection locked="0"/>
    </xf>
    <xf numFmtId="0" fontId="1" fillId="0" borderId="7">
      <alignment horizontal="center" vertical="center" wrapText="1"/>
    </xf>
    <xf numFmtId="0" fontId="3" fillId="0" borderId="12">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10">
      <alignment horizontal="center" vertical="center" wrapText="1"/>
      <protection locked="0"/>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4">
      <alignment horizontal="left" vertical="center" wrapText="1"/>
    </xf>
    <xf numFmtId="0" fontId="1" fillId="0" borderId="13">
      <alignment horizontal="center" vertical="center" wrapText="1"/>
      <protection locked="0"/>
    </xf>
    <xf numFmtId="0" fontId="4" fillId="0" borderId="0">
      <alignment horizontal="left" vertical="center" wrapText="1"/>
    </xf>
    <xf numFmtId="0" fontId="4" fillId="0" borderId="7">
      <alignment horizontal="center" vertical="center" wrapText="1"/>
    </xf>
    <xf numFmtId="0" fontId="4" fillId="0" borderId="12">
      <alignment horizontal="center" vertical="center"/>
    </xf>
    <xf numFmtId="0" fontId="3" fillId="0" borderId="12">
      <alignment horizontal="left" vertical="center" wrapText="1"/>
    </xf>
    <xf numFmtId="0" fontId="1" fillId="0" borderId="12">
      <alignment horizontal="center" vertical="center" wrapText="1"/>
    </xf>
    <xf numFmtId="0" fontId="4" fillId="0" borderId="0">
      <alignment wrapText="1"/>
    </xf>
    <xf numFmtId="0" fontId="4" fillId="0" borderId="7">
      <alignment horizontal="center" vertical="center"/>
    </xf>
    <xf numFmtId="4" fontId="3" fillId="0" borderId="12">
      <alignment horizontal="right" vertical="center"/>
    </xf>
    <xf numFmtId="0" fontId="4" fillId="0" borderId="0"/>
    <xf numFmtId="0" fontId="4" fillId="0" borderId="9">
      <alignment horizontal="center" vertical="center"/>
    </xf>
    <xf numFmtId="0" fontId="4" fillId="0" borderId="10">
      <alignment horizontal="center" vertical="center"/>
    </xf>
    <xf numFmtId="3" fontId="4" fillId="0" borderId="12">
      <alignment horizontal="center" vertical="center"/>
      <protection locked="0"/>
    </xf>
    <xf numFmtId="3" fontId="4" fillId="0" borderId="12">
      <alignment horizontal="center" vertical="center"/>
    </xf>
    <xf numFmtId="4" fontId="3" fillId="0" borderId="12">
      <alignment horizontal="right" vertical="center"/>
      <protection locked="0"/>
    </xf>
    <xf numFmtId="0" fontId="4" fillId="0" borderId="12">
      <alignment horizontal="center" vertical="center"/>
      <protection locked="0"/>
    </xf>
    <xf numFmtId="0" fontId="1" fillId="0" borderId="7">
      <alignment horizontal="center" vertical="center"/>
    </xf>
    <xf numFmtId="0" fontId="1" fillId="0" borderId="7">
      <alignment horizontal="center" vertical="center" wrapText="1"/>
    </xf>
    <xf numFmtId="0" fontId="4" fillId="0" borderId="7">
      <alignment horizontal="center" vertical="center" wrapText="1"/>
      <protection locked="0"/>
    </xf>
    <xf numFmtId="0" fontId="4" fillId="0" borderId="9">
      <alignment horizontal="center" vertical="center" wrapText="1"/>
    </xf>
    <xf numFmtId="0" fontId="4" fillId="0" borderId="12">
      <alignment horizontal="center" vertical="center" wrapText="1"/>
      <protection locked="0"/>
    </xf>
    <xf numFmtId="3" fontId="4" fillId="0" borderId="12">
      <alignment horizontal="center" vertical="top"/>
      <protection locked="0"/>
    </xf>
    <xf numFmtId="0" fontId="1" fillId="0" borderId="12">
      <alignment horizontal="center" vertical="top"/>
    </xf>
    <xf numFmtId="0" fontId="3" fillId="0" borderId="0">
      <alignment horizontal="right" vertical="center"/>
    </xf>
    <xf numFmtId="0" fontId="4" fillId="0" borderId="10">
      <alignment horizontal="center" vertical="center" wrapText="1"/>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8">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3" fillId="0" borderId="1">
      <alignment horizontal="left" vertical="center"/>
    </xf>
    <xf numFmtId="0" fontId="28" fillId="0" borderId="1">
      <alignment horizontal="center" vertical="center"/>
    </xf>
    <xf numFmtId="0" fontId="28" fillId="0" borderId="1">
      <alignment horizontal="center" vertical="center"/>
      <protection locked="0"/>
    </xf>
    <xf numFmtId="0" fontId="25" fillId="0" borderId="0">
      <alignment horizontal="center" vertical="center"/>
    </xf>
    <xf numFmtId="0" fontId="26" fillId="0" borderId="0">
      <alignment horizontal="center" vertical="center"/>
    </xf>
    <xf numFmtId="0" fontId="4" fillId="0" borderId="10">
      <alignment horizontal="center" vertical="center"/>
    </xf>
    <xf numFmtId="0" fontId="4" fillId="0" borderId="2">
      <alignment horizontal="center" vertical="center"/>
      <protection locked="0"/>
    </xf>
    <xf numFmtId="0" fontId="4" fillId="0" borderId="4">
      <alignment horizontal="center" vertical="center" wrapText="1"/>
    </xf>
    <xf numFmtId="4" fontId="3" fillId="0" borderId="1">
      <alignment horizontal="right" vertical="center"/>
    </xf>
    <xf numFmtId="4" fontId="3" fillId="0" borderId="1">
      <alignment horizontal="right" vertical="center"/>
      <protection locked="0"/>
    </xf>
    <xf numFmtId="0" fontId="28" fillId="0" borderId="1">
      <alignment horizontal="right" vertical="center"/>
    </xf>
    <xf numFmtId="4" fontId="28" fillId="0" borderId="1">
      <alignment horizontal="right" vertical="center"/>
    </xf>
    <xf numFmtId="0" fontId="3" fillId="0" borderId="1">
      <alignment horizontal="left" vertical="center"/>
      <protection locked="0"/>
    </xf>
    <xf numFmtId="0" fontId="3" fillId="0" borderId="0">
      <alignment horizontal="right" vertical="center"/>
    </xf>
    <xf numFmtId="0" fontId="3" fillId="0" borderId="0">
      <alignment horizontal="right"/>
    </xf>
    <xf numFmtId="0" fontId="49" fillId="0" borderId="0">
      <alignment vertical="top"/>
      <protection locked="0"/>
    </xf>
    <xf numFmtId="49" fontId="1" fillId="0" borderId="0"/>
    <xf numFmtId="0" fontId="10" fillId="0" borderId="0">
      <alignment horizontal="center" vertical="center"/>
    </xf>
    <xf numFmtId="0" fontId="3" fillId="0" borderId="0">
      <alignment horizontal="left" vertical="center"/>
      <protection locked="0"/>
    </xf>
    <xf numFmtId="49" fontId="4" fillId="0" borderId="8">
      <alignment horizontal="center" vertical="center" wrapText="1"/>
    </xf>
    <xf numFmtId="49" fontId="4" fillId="0" borderId="1">
      <alignment horizontal="center" vertical="center"/>
    </xf>
    <xf numFmtId="0" fontId="3" fillId="0" borderId="1">
      <alignment horizontal="left" vertical="center" wrapText="1"/>
    </xf>
    <xf numFmtId="0" fontId="1" fillId="0" borderId="8">
      <alignment horizontal="center" vertical="center"/>
    </xf>
    <xf numFmtId="49" fontId="4" fillId="0" borderId="10">
      <alignment horizontal="center" vertical="center" wrapText="1"/>
    </xf>
    <xf numFmtId="0" fontId="1" fillId="0" borderId="10">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1" fillId="0" borderId="0">
      <alignment vertical="top"/>
    </xf>
    <xf numFmtId="0" fontId="4" fillId="0" borderId="8">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9">
      <alignment horizontal="center" vertical="center"/>
    </xf>
    <xf numFmtId="0" fontId="1" fillId="0" borderId="0">
      <alignment horizontal="right" vertical="center"/>
    </xf>
    <xf numFmtId="0" fontId="1" fillId="0" borderId="0">
      <alignment horizontal="right"/>
    </xf>
    <xf numFmtId="0" fontId="4" fillId="0" borderId="10">
      <alignment horizontal="center" vertical="center"/>
    </xf>
    <xf numFmtId="0" fontId="3" fillId="0" borderId="0">
      <alignment horizontal="right" vertical="center"/>
    </xf>
    <xf numFmtId="0" fontId="3" fillId="0" borderId="0">
      <alignment horizontal="right"/>
    </xf>
    <xf numFmtId="0" fontId="4" fillId="0" borderId="7">
      <alignment horizontal="center" vertical="center"/>
    </xf>
    <xf numFmtId="0" fontId="4" fillId="0" borderId="12">
      <alignment horizontal="center" vertical="center"/>
    </xf>
    <xf numFmtId="0" fontId="1" fillId="0" borderId="1">
      <alignment horizontal="center"/>
    </xf>
    <xf numFmtId="0" fontId="49" fillId="0" borderId="0">
      <alignment vertical="top"/>
      <protection locked="0"/>
    </xf>
    <xf numFmtId="49" fontId="1" fillId="0" borderId="0"/>
    <xf numFmtId="0" fontId="21" fillId="0" borderId="0">
      <alignment horizontal="center" vertical="center"/>
    </xf>
    <xf numFmtId="0" fontId="4" fillId="0" borderId="0">
      <alignment horizontal="left" vertical="center"/>
    </xf>
    <xf numFmtId="0" fontId="4" fillId="0" borderId="8">
      <alignment horizontal="center" vertical="center"/>
    </xf>
    <xf numFmtId="49" fontId="4" fillId="0" borderId="8">
      <alignment horizontal="center" vertical="center" wrapText="1"/>
    </xf>
    <xf numFmtId="49" fontId="4" fillId="0" borderId="1">
      <alignment horizontal="center" vertical="center"/>
    </xf>
    <xf numFmtId="0" fontId="4" fillId="0" borderId="1">
      <alignment vertical="center" wrapText="1"/>
    </xf>
    <xf numFmtId="49" fontId="1" fillId="0" borderId="1"/>
    <xf numFmtId="0" fontId="50" fillId="0" borderId="8">
      <alignment horizontal="center" vertical="center"/>
    </xf>
    <xf numFmtId="49" fontId="1" fillId="0" borderId="0">
      <alignment horizontal="center"/>
    </xf>
    <xf numFmtId="0" fontId="4" fillId="0" borderId="9">
      <alignment horizontal="center" vertical="center"/>
    </xf>
    <xf numFmtId="49" fontId="4" fillId="0" borderId="9">
      <alignment horizontal="center" vertical="center" wrapText="1"/>
    </xf>
    <xf numFmtId="49" fontId="1" fillId="0" borderId="1">
      <alignment horizontal="center"/>
    </xf>
    <xf numFmtId="0" fontId="50" fillId="0" borderId="9">
      <alignment horizontal="center" vertical="center"/>
    </xf>
    <xf numFmtId="49" fontId="4" fillId="0" borderId="10">
      <alignment horizontal="center" vertical="center" wrapText="1"/>
    </xf>
    <xf numFmtId="0" fontId="50" fillId="0" borderId="10">
      <alignment horizontal="center" vertical="center"/>
    </xf>
    <xf numFmtId="0" fontId="7" fillId="0" borderId="0">
      <alignment vertical="top"/>
    </xf>
    <xf numFmtId="0" fontId="4" fillId="0" borderId="2">
      <alignment horizontal="center" vertical="center"/>
    </xf>
    <xf numFmtId="0" fontId="4" fillId="0" borderId="4">
      <alignment horizontal="center" vertical="center"/>
    </xf>
    <xf numFmtId="4" fontId="4" fillId="0" borderId="1">
      <alignment vertical="center"/>
    </xf>
    <xf numFmtId="0" fontId="7" fillId="0" borderId="1"/>
    <xf numFmtId="0" fontId="7" fillId="0" borderId="0"/>
    <xf numFmtId="0" fontId="1" fillId="0" borderId="0"/>
    <xf numFmtId="0" fontId="4" fillId="0" borderId="1">
      <alignment horizontal="center" vertical="center"/>
    </xf>
    <xf numFmtId="49" fontId="4" fillId="0" borderId="1">
      <alignment horizontal="center" vertical="center"/>
      <protection locked="0"/>
    </xf>
    <xf numFmtId="0" fontId="1" fillId="0" borderId="1"/>
    <xf numFmtId="0" fontId="4" fillId="0" borderId="10">
      <alignment horizontal="center" vertical="center"/>
    </xf>
    <xf numFmtId="0" fontId="4" fillId="0" borderId="8">
      <alignment horizontal="center" vertical="center"/>
      <protection locked="0"/>
    </xf>
    <xf numFmtId="0" fontId="4" fillId="0" borderId="9">
      <alignment horizontal="center" vertical="center"/>
      <protection locked="0"/>
    </xf>
    <xf numFmtId="0" fontId="4" fillId="0" borderId="10">
      <alignment horizontal="center" vertical="center"/>
      <protection locked="0"/>
    </xf>
    <xf numFmtId="0" fontId="1" fillId="0" borderId="0">
      <alignment horizontal="right" vertical="center"/>
    </xf>
    <xf numFmtId="0" fontId="1" fillId="0" borderId="0">
      <alignment horizontal="right"/>
    </xf>
    <xf numFmtId="0" fontId="7"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10">
      <alignment horizontal="center" vertical="center"/>
    </xf>
    <xf numFmtId="4" fontId="4" fillId="0" borderId="1">
      <alignment vertical="center"/>
      <protection locked="0"/>
    </xf>
    <xf numFmtId="0" fontId="49" fillId="0" borderId="0">
      <alignment vertical="top"/>
      <protection locked="0"/>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8">
      <alignment horizontal="center" vertical="center"/>
    </xf>
    <xf numFmtId="0" fontId="4" fillId="0" borderId="1">
      <alignment horizontal="center" vertical="center"/>
    </xf>
    <xf numFmtId="0" fontId="18" fillId="0" borderId="8">
      <alignment horizontal="center" vertical="center" wrapText="1"/>
    </xf>
    <xf numFmtId="4" fontId="3" fillId="0" borderId="8">
      <alignment horizontal="right" vertical="center"/>
    </xf>
    <xf numFmtId="0" fontId="18" fillId="0" borderId="0">
      <alignment wrapText="1"/>
    </xf>
    <xf numFmtId="0" fontId="1" fillId="0" borderId="0"/>
    <xf numFmtId="0" fontId="4" fillId="0" borderId="9">
      <alignment horizontal="center" vertical="center"/>
    </xf>
    <xf numFmtId="0" fontId="18" fillId="0" borderId="0"/>
    <xf numFmtId="0" fontId="4" fillId="0" borderId="10">
      <alignment horizontal="center" vertical="center"/>
    </xf>
    <xf numFmtId="0" fontId="3" fillId="0" borderId="0">
      <alignment horizontal="right" wrapText="1"/>
    </xf>
    <xf numFmtId="0" fontId="49" fillId="0" borderId="0">
      <alignment vertical="top"/>
      <protection locked="0"/>
    </xf>
    <xf numFmtId="0" fontId="18" fillId="0" borderId="0">
      <alignment horizontal="center"/>
    </xf>
    <xf numFmtId="0" fontId="1" fillId="0" borderId="0"/>
    <xf numFmtId="0" fontId="2" fillId="0" borderId="0">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3" fillId="0" borderId="1">
      <alignment horizontal="left" vertical="center" wrapText="1"/>
      <protection locked="0"/>
    </xf>
    <xf numFmtId="0" fontId="1" fillId="0" borderId="8">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9">
      <alignment horizontal="left" vertical="center"/>
      <protection locked="0"/>
    </xf>
    <xf numFmtId="49" fontId="1" fillId="0" borderId="0">
      <protection locked="0"/>
    </xf>
    <xf numFmtId="0" fontId="3" fillId="0" borderId="10">
      <alignment horizontal="left" vertical="center"/>
      <protection locked="0"/>
    </xf>
    <xf numFmtId="0" fontId="1" fillId="0" borderId="0">
      <protection locked="0"/>
    </xf>
    <xf numFmtId="0" fontId="4" fillId="0" borderId="0">
      <protection locked="0"/>
    </xf>
    <xf numFmtId="0" fontId="4" fillId="0" borderId="8">
      <alignment horizontal="center" vertical="center"/>
      <protection locked="0"/>
    </xf>
    <xf numFmtId="0" fontId="4" fillId="0" borderId="2">
      <alignment horizontal="center" vertical="center"/>
      <protection locked="0"/>
    </xf>
    <xf numFmtId="4" fontId="3" fillId="0" borderId="1">
      <alignment horizontal="right" vertical="center"/>
      <protection locked="0"/>
    </xf>
    <xf numFmtId="0" fontId="4" fillId="0" borderId="9">
      <alignment horizontal="center" vertical="center"/>
      <protection locked="0"/>
    </xf>
    <xf numFmtId="0" fontId="4" fillId="0" borderId="8">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9">
      <alignment horizontal="center" vertical="center"/>
    </xf>
    <xf numFmtId="0" fontId="4" fillId="0" borderId="10">
      <alignment horizontal="center" vertical="center" wrapText="1"/>
      <protection locked="0"/>
    </xf>
    <xf numFmtId="0" fontId="4" fillId="0" borderId="4">
      <alignment horizontal="center" vertical="center" wrapText="1"/>
      <protection locked="0"/>
    </xf>
    <xf numFmtId="0" fontId="3" fillId="0" borderId="1">
      <alignment horizontal="right" vertical="center"/>
      <protection locked="0"/>
    </xf>
    <xf numFmtId="0" fontId="1" fillId="0" borderId="1"/>
    <xf numFmtId="0" fontId="4" fillId="0" borderId="10">
      <alignment horizontal="center" vertical="center"/>
      <protection locked="0"/>
    </xf>
    <xf numFmtId="0" fontId="4" fillId="0" borderId="8">
      <alignment horizontal="center" vertical="center"/>
    </xf>
    <xf numFmtId="0" fontId="4" fillId="0" borderId="10">
      <alignment horizontal="center" vertical="center"/>
    </xf>
    <xf numFmtId="0" fontId="4" fillId="0" borderId="9">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1" fillId="0" borderId="10">
      <alignment horizontal="center"/>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3" fillId="0" borderId="1">
      <alignment horizontal="left" vertical="top" wrapText="1"/>
    </xf>
    <xf numFmtId="0" fontId="1" fillId="0" borderId="1"/>
    <xf numFmtId="0" fontId="1" fillId="0" borderId="8">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9">
      <alignment horizontal="left" vertical="center"/>
    </xf>
    <xf numFmtId="0" fontId="3" fillId="0" borderId="1">
      <alignment horizontal="left" vertical="center" wrapText="1"/>
      <protection locked="0"/>
    </xf>
    <xf numFmtId="0" fontId="3" fillId="0" borderId="1">
      <alignment horizontal="left" vertical="center" wrapText="1"/>
    </xf>
    <xf numFmtId="49" fontId="1" fillId="0" borderId="0"/>
    <xf numFmtId="0" fontId="4" fillId="0" borderId="3">
      <alignment horizontal="center" vertical="center" wrapText="1"/>
    </xf>
    <xf numFmtId="0" fontId="4" fillId="0" borderId="4">
      <alignment horizontal="center" vertical="center" wrapText="1"/>
    </xf>
    <xf numFmtId="0" fontId="3" fillId="0" borderId="10">
      <alignment horizontal="left" vertical="center"/>
    </xf>
    <xf numFmtId="0" fontId="4" fillId="0" borderId="0"/>
    <xf numFmtId="0" fontId="4" fillId="0" borderId="2">
      <alignment horizontal="center" vertical="center"/>
    </xf>
    <xf numFmtId="4" fontId="3" fillId="0" borderId="1">
      <alignment horizontal="right" vertical="center" wrapText="1"/>
      <protection locked="0"/>
    </xf>
    <xf numFmtId="4" fontId="3" fillId="0" borderId="1">
      <alignment horizontal="right" vertical="center" wrapText="1"/>
    </xf>
    <xf numFmtId="0" fontId="4" fillId="0" borderId="8">
      <alignment horizontal="center" vertical="center"/>
    </xf>
    <xf numFmtId="0" fontId="4" fillId="0" borderId="5">
      <alignment horizontal="center" vertical="center"/>
    </xf>
    <xf numFmtId="0" fontId="4" fillId="0" borderId="13">
      <alignment horizontal="center" vertical="center" wrapText="1"/>
      <protection locked="0"/>
    </xf>
    <xf numFmtId="0" fontId="4" fillId="0" borderId="1">
      <alignment horizontal="center" vertical="center" wrapText="1"/>
    </xf>
    <xf numFmtId="0" fontId="4" fillId="0" borderId="9">
      <alignment horizontal="center" vertical="center"/>
    </xf>
    <xf numFmtId="0" fontId="4" fillId="0" borderId="7">
      <alignment horizontal="center" vertical="center"/>
    </xf>
    <xf numFmtId="0" fontId="4" fillId="0" borderId="12">
      <alignment horizontal="center" vertical="center"/>
    </xf>
    <xf numFmtId="0" fontId="1" fillId="0" borderId="1">
      <alignment horizontal="center" vertical="center"/>
      <protection locked="0"/>
    </xf>
    <xf numFmtId="0" fontId="4" fillId="0" borderId="10">
      <alignment horizontal="center" vertical="center"/>
    </xf>
    <xf numFmtId="4" fontId="3" fillId="0" borderId="1">
      <alignment horizontal="right" vertical="center"/>
      <protection locked="0"/>
    </xf>
    <xf numFmtId="4" fontId="3" fillId="0" borderId="1">
      <alignment horizontal="right" vertical="center"/>
    </xf>
    <xf numFmtId="0" fontId="3" fillId="0" borderId="1">
      <alignment horizontal="right" vertical="center" wrapText="1"/>
      <protection locked="0"/>
    </xf>
    <xf numFmtId="0" fontId="3" fillId="0" borderId="1">
      <alignment horizontal="right" vertical="center" wrapText="1"/>
    </xf>
    <xf numFmtId="0" fontId="3" fillId="0" borderId="0">
      <alignment horizontal="right" vertical="center"/>
    </xf>
    <xf numFmtId="0" fontId="3" fillId="0" borderId="0">
      <alignment horizontal="right"/>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9">
      <alignment horizontal="center" vertical="center"/>
      <protection locked="0"/>
    </xf>
    <xf numFmtId="0" fontId="1" fillId="0" borderId="0"/>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10">
      <alignment horizontal="center" vertical="center"/>
      <protection locked="0"/>
    </xf>
    <xf numFmtId="0" fontId="1" fillId="0" borderId="0">
      <alignment horizontal="right"/>
    </xf>
    <xf numFmtId="0" fontId="10" fillId="0" borderId="0">
      <alignment horizontal="center" vertical="center"/>
    </xf>
    <xf numFmtId="0" fontId="4" fillId="0" borderId="8">
      <alignment horizontal="center" vertical="center"/>
    </xf>
    <xf numFmtId="0" fontId="4" fillId="0" borderId="2">
      <alignment horizontal="center" vertical="center"/>
    </xf>
    <xf numFmtId="0" fontId="4" fillId="0" borderId="1">
      <alignment horizontal="center" vertical="center"/>
    </xf>
    <xf numFmtId="4" fontId="3" fillId="0" borderId="1">
      <alignment horizontal="right" vertical="center"/>
      <protection locked="0"/>
    </xf>
    <xf numFmtId="4" fontId="3" fillId="0" borderId="1">
      <alignment horizontal="right" vertical="center"/>
    </xf>
    <xf numFmtId="0" fontId="4" fillId="0" borderId="9">
      <alignment horizontal="center" vertical="center"/>
    </xf>
    <xf numFmtId="4" fontId="3" fillId="0" borderId="1">
      <alignment horizontal="right" vertical="center" wrapText="1"/>
      <protection locked="0"/>
    </xf>
    <xf numFmtId="4" fontId="3" fillId="0" borderId="1">
      <alignment horizontal="right" vertical="center" wrapText="1"/>
    </xf>
    <xf numFmtId="0" fontId="3" fillId="0" borderId="0">
      <alignment horizontal="right"/>
    </xf>
    <xf numFmtId="0" fontId="4" fillId="0" borderId="10">
      <alignment horizontal="center" vertical="center"/>
    </xf>
    <xf numFmtId="0" fontId="49" fillId="0" borderId="0">
      <alignment vertical="top"/>
      <protection locked="0"/>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9">
      <alignment horizontal="center" vertical="center"/>
      <protection locked="0"/>
    </xf>
    <xf numFmtId="0" fontId="1" fillId="0" borderId="0"/>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10">
      <alignment horizontal="center" vertical="center"/>
      <protection locked="0"/>
    </xf>
    <xf numFmtId="0" fontId="1" fillId="0" borderId="0">
      <alignment horizontal="right"/>
    </xf>
    <xf numFmtId="0" fontId="10" fillId="0" borderId="0">
      <alignment horizontal="center" vertical="center"/>
    </xf>
    <xf numFmtId="0" fontId="4" fillId="0" borderId="8">
      <alignment horizontal="center" vertical="center"/>
    </xf>
    <xf numFmtId="0" fontId="4" fillId="0" borderId="2">
      <alignment horizontal="center" vertical="center"/>
    </xf>
    <xf numFmtId="0" fontId="4" fillId="0" borderId="1">
      <alignment horizontal="center" vertical="center"/>
    </xf>
    <xf numFmtId="181" fontId="3" fillId="0" borderId="1">
      <alignment horizontal="right" vertical="center"/>
      <protection locked="0"/>
    </xf>
    <xf numFmtId="181" fontId="3" fillId="0" borderId="1">
      <alignment horizontal="right" vertical="center"/>
    </xf>
    <xf numFmtId="0" fontId="4" fillId="0" borderId="9">
      <alignment horizontal="center" vertical="center"/>
    </xf>
    <xf numFmtId="181" fontId="3" fillId="0" borderId="1">
      <alignment horizontal="right" vertical="center" wrapText="1"/>
      <protection locked="0"/>
    </xf>
    <xf numFmtId="181" fontId="3" fillId="0" borderId="1">
      <alignment horizontal="right" vertical="center" wrapText="1"/>
    </xf>
    <xf numFmtId="0" fontId="3" fillId="0" borderId="0">
      <alignment horizontal="right"/>
    </xf>
    <xf numFmtId="0" fontId="4" fillId="0" borderId="10">
      <alignment horizontal="center" vertical="center"/>
    </xf>
    <xf numFmtId="0" fontId="49" fillId="0" borderId="0">
      <alignment vertical="top"/>
      <protection locked="0"/>
    </xf>
    <xf numFmtId="0" fontId="1" fillId="0" borderId="0"/>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4">
      <alignment horizontal="left" vertical="center" wrapText="1"/>
    </xf>
    <xf numFmtId="0" fontId="3" fillId="0" borderId="13">
      <alignment horizontal="center" vertical="center"/>
    </xf>
    <xf numFmtId="0" fontId="2" fillId="0" borderId="0">
      <alignment horizontal="center" vertical="center"/>
    </xf>
    <xf numFmtId="0" fontId="4" fillId="0" borderId="0"/>
    <xf numFmtId="0" fontId="4" fillId="0" borderId="7">
      <alignment horizontal="center" vertical="center" wrapText="1"/>
    </xf>
    <xf numFmtId="0" fontId="4" fillId="0" borderId="11">
      <alignment horizontal="center" vertical="center" wrapText="1"/>
    </xf>
    <xf numFmtId="0" fontId="4" fillId="0" borderId="12">
      <alignment horizontal="center" vertical="center" wrapText="1"/>
    </xf>
    <xf numFmtId="0" fontId="4" fillId="0" borderId="12">
      <alignment horizontal="center" vertical="center"/>
    </xf>
    <xf numFmtId="0" fontId="3" fillId="0" borderId="12">
      <alignment horizontal="left" vertical="center" wrapText="1"/>
    </xf>
    <xf numFmtId="0" fontId="3" fillId="0" borderId="14">
      <alignment horizontal="left" vertical="center"/>
    </xf>
    <xf numFmtId="0" fontId="3" fillId="0" borderId="12">
      <alignment horizontal="right" vertical="center"/>
    </xf>
    <xf numFmtId="0" fontId="3" fillId="0" borderId="12">
      <alignment horizontal="right" vertical="center"/>
      <protection locked="0"/>
    </xf>
    <xf numFmtId="0" fontId="4" fillId="0" borderId="9">
      <alignment horizontal="center" vertical="center" wrapText="1"/>
    </xf>
    <xf numFmtId="0" fontId="4" fillId="0" borderId="12">
      <alignment horizontal="center" vertical="center"/>
      <protection locked="0"/>
    </xf>
    <xf numFmtId="0" fontId="3" fillId="0" borderId="0">
      <alignment vertical="top"/>
      <protection locked="0"/>
    </xf>
    <xf numFmtId="0" fontId="2" fillId="0" borderId="0">
      <alignment horizontal="center" vertical="center"/>
      <protection locked="0"/>
    </xf>
    <xf numFmtId="0" fontId="4" fillId="0" borderId="9">
      <alignment horizontal="center" vertical="center" wrapText="1"/>
      <protection locked="0"/>
    </xf>
    <xf numFmtId="0" fontId="4" fillId="0" borderId="11">
      <alignment horizontal="center" vertical="center" wrapText="1"/>
      <protection locked="0"/>
    </xf>
    <xf numFmtId="0" fontId="4" fillId="0" borderId="12">
      <alignment horizontal="center" vertical="center" wrapText="1"/>
      <protection locked="0"/>
    </xf>
    <xf numFmtId="0" fontId="4" fillId="0" borderId="14">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9">
      <alignment horizontal="center" vertical="center"/>
      <protection locked="0"/>
    </xf>
    <xf numFmtId="0" fontId="4" fillId="0" borderId="14">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4" fillId="0" borderId="14">
      <alignment horizontal="center" vertical="center" wrapText="1"/>
      <protection locked="0"/>
    </xf>
    <xf numFmtId="0" fontId="3" fillId="0" borderId="0">
      <alignment horizontal="right" vertical="center"/>
    </xf>
    <xf numFmtId="0" fontId="3" fillId="0" borderId="0">
      <alignment horizontal="right"/>
    </xf>
    <xf numFmtId="0" fontId="4" fillId="0" borderId="10">
      <alignment horizontal="center" vertical="center" wrapText="1"/>
    </xf>
    <xf numFmtId="0" fontId="49"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3">
      <alignment horizontal="center" vertical="center"/>
    </xf>
    <xf numFmtId="0" fontId="1" fillId="0" borderId="0"/>
    <xf numFmtId="0" fontId="2" fillId="0" borderId="0">
      <alignment horizontal="center" vertical="center" wrapText="1"/>
    </xf>
    <xf numFmtId="0" fontId="4" fillId="0" borderId="0">
      <alignment wrapText="1"/>
    </xf>
    <xf numFmtId="0" fontId="4" fillId="0" borderId="7">
      <alignment horizontal="center" vertical="center" wrapText="1"/>
    </xf>
    <xf numFmtId="0" fontId="4" fillId="0" borderId="11">
      <alignment horizontal="center" vertical="center" wrapText="1"/>
    </xf>
    <xf numFmtId="0" fontId="4" fillId="0" borderId="12">
      <alignment horizontal="center" vertical="center" wrapText="1"/>
    </xf>
    <xf numFmtId="0" fontId="3" fillId="0" borderId="12">
      <alignment horizontal="left" vertical="center" wrapText="1"/>
    </xf>
    <xf numFmtId="0" fontId="3" fillId="0" borderId="14">
      <alignment horizontal="left" vertical="center"/>
    </xf>
    <xf numFmtId="0" fontId="3" fillId="0" borderId="12">
      <alignment horizontal="left"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7">
      <alignment horizontal="center" vertical="center" wrapText="1"/>
      <protection locked="0"/>
    </xf>
    <xf numFmtId="0" fontId="4" fillId="0" borderId="11">
      <alignment horizontal="center" vertical="center" wrapText="1"/>
      <protection locked="0"/>
    </xf>
    <xf numFmtId="0" fontId="4" fillId="0" borderId="12">
      <alignment horizontal="center" vertical="center" wrapText="1"/>
      <protection locked="0"/>
    </xf>
    <xf numFmtId="0" fontId="3" fillId="0" borderId="12">
      <alignment horizontal="right" vertical="center"/>
      <protection locked="0"/>
    </xf>
    <xf numFmtId="0" fontId="3" fillId="0" borderId="12">
      <alignment horizontal="left" vertical="center" wrapText="1"/>
      <protection locked="0"/>
    </xf>
    <xf numFmtId="0" fontId="3" fillId="0" borderId="0">
      <alignment vertical="top"/>
      <protection locked="0"/>
    </xf>
    <xf numFmtId="0" fontId="4" fillId="0" borderId="9">
      <alignment horizontal="center" vertical="center" wrapText="1"/>
    </xf>
    <xf numFmtId="0" fontId="3" fillId="0" borderId="12">
      <alignment horizontal="right" vertical="center"/>
    </xf>
    <xf numFmtId="0" fontId="3" fillId="0" borderId="0">
      <alignment vertical="top" wrapText="1"/>
      <protection locked="0"/>
    </xf>
    <xf numFmtId="0" fontId="2" fillId="0" borderId="0">
      <alignment horizontal="center" vertical="center" wrapText="1"/>
      <protection locked="0"/>
    </xf>
    <xf numFmtId="0" fontId="4" fillId="0" borderId="9">
      <alignment horizontal="center" vertical="center" wrapText="1"/>
      <protection locked="0"/>
    </xf>
    <xf numFmtId="0" fontId="4" fillId="0" borderId="14">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9">
      <alignment horizontal="center" vertical="center"/>
      <protection locked="0"/>
    </xf>
    <xf numFmtId="0" fontId="4" fillId="0" borderId="14">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4">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10">
      <alignment horizontal="center" vertical="center" wrapText="1"/>
    </xf>
    <xf numFmtId="0" fontId="49" fillId="0" borderId="0">
      <alignment vertical="top"/>
      <protection locked="0"/>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8">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9">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5">
      <alignment horizontal="center" vertical="center" wrapText="1"/>
    </xf>
    <xf numFmtId="4" fontId="4" fillId="0" borderId="8">
      <alignment vertical="center"/>
    </xf>
    <xf numFmtId="4" fontId="4" fillId="0" borderId="8">
      <alignment vertical="center"/>
      <protection locked="0"/>
    </xf>
    <xf numFmtId="0" fontId="4" fillId="0" borderId="1">
      <alignment horizontal="center" vertical="center"/>
      <protection locked="0"/>
    </xf>
    <xf numFmtId="0" fontId="7" fillId="0" borderId="0">
      <alignment vertical="top"/>
    </xf>
    <xf numFmtId="0" fontId="4" fillId="0" borderId="0">
      <protection locked="0"/>
    </xf>
    <xf numFmtId="0" fontId="7" fillId="0" borderId="0"/>
    <xf numFmtId="0" fontId="4" fillId="0" borderId="8">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1" fillId="0" borderId="1">
      <alignment horizontal="center"/>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10">
      <alignment vertical="center" wrapText="1"/>
      <protection locked="0"/>
    </xf>
    <xf numFmtId="0" fontId="4" fillId="0" borderId="8">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9">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10">
      <alignment horizontal="center" vertical="center" wrapText="1"/>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8">
      <alignment horizontal="center" vertical="center" wrapText="1"/>
      <protection locked="0"/>
    </xf>
    <xf numFmtId="0" fontId="4" fillId="0" borderId="0">
      <alignment horizontal="left" vertical="center"/>
    </xf>
    <xf numFmtId="0" fontId="3" fillId="0" borderId="9">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10">
      <alignment horizontal="left" vertical="center"/>
    </xf>
    <xf numFmtId="0" fontId="4" fillId="0" borderId="0"/>
    <xf numFmtId="0" fontId="4" fillId="0" borderId="2">
      <alignment horizontal="center" vertical="center"/>
    </xf>
    <xf numFmtId="0" fontId="4" fillId="0" borderId="3">
      <alignment horizontal="center" vertical="center"/>
    </xf>
    <xf numFmtId="0" fontId="4" fillId="0" borderId="4">
      <alignment horizontal="center" vertical="center"/>
    </xf>
    <xf numFmtId="0" fontId="3" fillId="0" borderId="1">
      <alignment horizontal="right" vertical="center" wrapText="1"/>
    </xf>
    <xf numFmtId="0" fontId="3" fillId="0" borderId="1">
      <alignment horizontal="right" vertical="center" wrapText="1"/>
      <protection locked="0"/>
    </xf>
    <xf numFmtId="0" fontId="4" fillId="0" borderId="8">
      <alignment horizontal="center" vertical="center"/>
    </xf>
    <xf numFmtId="0" fontId="4" fillId="0" borderId="9">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10">
      <alignment horizontal="center" vertical="center"/>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3" fillId="0" borderId="8">
      <alignment horizontal="center" vertical="center" wrapText="1"/>
      <protection locked="0"/>
    </xf>
    <xf numFmtId="0" fontId="4" fillId="0" borderId="0">
      <alignment horizontal="left" vertical="center"/>
    </xf>
    <xf numFmtId="0" fontId="3" fillId="0" borderId="1">
      <alignment horizontal="left" vertical="center"/>
      <protection locked="0"/>
    </xf>
    <xf numFmtId="0" fontId="3" fillId="0" borderId="9">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10">
      <alignment horizontal="left" vertical="center" wrapText="1"/>
      <protection locked="0"/>
    </xf>
    <xf numFmtId="0" fontId="4" fillId="0" borderId="0"/>
    <xf numFmtId="0" fontId="4" fillId="0" borderId="8">
      <alignment horizontal="center" vertical="center"/>
    </xf>
    <xf numFmtId="0" fontId="4" fillId="0" borderId="2">
      <alignment horizontal="center" vertical="center"/>
    </xf>
    <xf numFmtId="0" fontId="4" fillId="0" borderId="4">
      <alignment horizontal="center" vertical="center"/>
    </xf>
    <xf numFmtId="4" fontId="3" fillId="0" borderId="1">
      <alignment horizontal="right" vertical="center" wrapText="1"/>
      <protection locked="0"/>
    </xf>
    <xf numFmtId="0" fontId="4" fillId="0" borderId="9">
      <alignment horizontal="center" vertical="center"/>
    </xf>
    <xf numFmtId="0" fontId="1" fillId="0" borderId="0">
      <alignment horizontal="right" vertical="center"/>
      <protection locked="0"/>
    </xf>
    <xf numFmtId="0" fontId="1" fillId="0" borderId="0">
      <alignment horizontal="right"/>
      <protection locked="0"/>
    </xf>
    <xf numFmtId="0" fontId="4" fillId="0" borderId="10">
      <alignment horizontal="center" vertical="center"/>
    </xf>
    <xf numFmtId="0" fontId="1" fillId="0" borderId="1">
      <alignment horizontal="center" vertical="center"/>
      <protection locked="0"/>
    </xf>
    <xf numFmtId="0" fontId="49" fillId="0" borderId="0">
      <alignment vertical="top"/>
      <protection locked="0"/>
    </xf>
    <xf numFmtId="0" fontId="48" fillId="0" borderId="0">
      <alignment vertical="top"/>
      <protection locked="0"/>
    </xf>
  </cellStyleXfs>
  <cellXfs count="281">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2" applyFont="1" applyBorder="1">
      <alignment horizontal="center" vertical="center"/>
    </xf>
    <xf numFmtId="0" fontId="1" fillId="0" borderId="1" xfId="663" applyFont="1" applyBorder="1">
      <alignment horizontal="center" vertical="center"/>
      <protection locked="0"/>
    </xf>
    <xf numFmtId="49" fontId="5" fillId="0" borderId="1" xfId="50" applyNumberFormat="1" applyFont="1" applyBorder="1">
      <alignment horizontal="left" vertical="center" wrapText="1"/>
    </xf>
    <xf numFmtId="0" fontId="0" fillId="0" borderId="1" xfId="0" applyFont="1" applyBorder="1"/>
    <xf numFmtId="176" fontId="5" fillId="0" borderId="1" xfId="0" applyNumberFormat="1" applyFont="1" applyBorder="1" applyAlignment="1">
      <alignment horizontal="right" vertical="center"/>
    </xf>
    <xf numFmtId="0" fontId="3" fillId="0" borderId="1" xfId="645"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3" applyFont="1" applyBorder="1">
      <alignment horizontal="left" vertical="center" wrapText="1"/>
      <protection locked="0"/>
    </xf>
    <xf numFmtId="49" fontId="1" fillId="0" borderId="0" xfId="649" applyNumberFormat="1" applyFont="1" applyBorder="1"/>
    <xf numFmtId="0" fontId="2" fillId="0" borderId="0" xfId="637" applyFont="1" applyBorder="1">
      <alignment horizontal="center" vertical="center"/>
    </xf>
    <xf numFmtId="0" fontId="4" fillId="0" borderId="0" xfId="646" applyFont="1" applyBorder="1">
      <alignment horizontal="left" vertical="center"/>
    </xf>
    <xf numFmtId="0" fontId="4" fillId="0" borderId="0" xfId="654" applyFont="1" applyBorder="1"/>
    <xf numFmtId="0" fontId="4" fillId="0" borderId="2" xfId="639" applyFont="1" applyBorder="1">
      <alignment horizontal="center" vertical="center" wrapText="1"/>
      <protection locked="0"/>
    </xf>
    <xf numFmtId="0" fontId="4" fillId="0" borderId="2" xfId="650" applyFont="1" applyBorder="1">
      <alignment horizontal="center" vertical="center" wrapText="1"/>
    </xf>
    <xf numFmtId="0" fontId="4" fillId="0" borderId="2" xfId="656" applyFont="1" applyBorder="1">
      <alignment horizontal="center" vertical="center"/>
    </xf>
    <xf numFmtId="0" fontId="4" fillId="0" borderId="3" xfId="640" applyFont="1" applyBorder="1">
      <alignment horizontal="center" vertical="center" wrapText="1"/>
      <protection locked="0"/>
    </xf>
    <xf numFmtId="0" fontId="4" fillId="0" borderId="3" xfId="651" applyFont="1" applyBorder="1">
      <alignment horizontal="center" vertical="center" wrapText="1"/>
    </xf>
    <xf numFmtId="0" fontId="4" fillId="0" borderId="3" xfId="625" applyFont="1" applyBorder="1">
      <alignment horizontal="center" vertical="center"/>
    </xf>
    <xf numFmtId="0" fontId="4" fillId="0" borderId="4" xfId="641" applyFont="1" applyBorder="1">
      <alignment horizontal="center" vertical="center" wrapText="1"/>
      <protection locked="0"/>
    </xf>
    <xf numFmtId="0" fontId="4" fillId="0" borderId="4" xfId="652" applyFont="1" applyBorder="1">
      <alignment horizontal="center" vertical="center" wrapText="1"/>
    </xf>
    <xf numFmtId="0" fontId="4" fillId="0" borderId="4" xfId="657" applyFont="1" applyBorder="1">
      <alignment horizontal="center" vertical="center"/>
    </xf>
    <xf numFmtId="0" fontId="3" fillId="0" borderId="1" xfId="613" applyFont="1" applyBorder="1">
      <alignment horizontal="left" vertical="center" wrapText="1"/>
    </xf>
    <xf numFmtId="0" fontId="1" fillId="0" borderId="5" xfId="615" applyFont="1" applyBorder="1">
      <alignment horizontal="center" vertical="center" wrapText="1"/>
      <protection locked="0"/>
    </xf>
    <xf numFmtId="0" fontId="3" fillId="0" borderId="6" xfId="617" applyFont="1" applyBorder="1">
      <alignment horizontal="left" vertical="center"/>
    </xf>
    <xf numFmtId="0" fontId="3" fillId="0" borderId="7" xfId="622" applyFont="1" applyBorder="1">
      <alignment horizontal="left" vertical="center"/>
    </xf>
    <xf numFmtId="0" fontId="0" fillId="2" borderId="0" xfId="0" applyFont="1" applyFill="1" applyAlignment="1">
      <alignment horizontal="left"/>
    </xf>
    <xf numFmtId="0" fontId="1" fillId="0" borderId="0" xfId="660" applyFont="1" applyBorder="1">
      <alignment horizontal="right" vertical="center"/>
      <protection locked="0"/>
    </xf>
    <xf numFmtId="0" fontId="4" fillId="0" borderId="8" xfId="655" applyFont="1" applyBorder="1">
      <alignment horizontal="center" vertical="center"/>
    </xf>
    <xf numFmtId="0" fontId="4" fillId="0" borderId="9" xfId="659" applyFont="1" applyBorder="1">
      <alignment horizontal="center" vertical="center"/>
    </xf>
    <xf numFmtId="0" fontId="4" fillId="0" borderId="10" xfId="662" applyFont="1" applyBorder="1">
      <alignment horizontal="center" vertical="center"/>
    </xf>
    <xf numFmtId="0" fontId="3" fillId="0" borderId="0" xfId="603" applyFont="1" applyBorder="1">
      <alignment horizontal="right" vertical="center"/>
    </xf>
    <xf numFmtId="0" fontId="6" fillId="0" borderId="0" xfId="587" applyFont="1" applyBorder="1">
      <alignment horizontal="center" vertical="center" wrapText="1"/>
    </xf>
    <xf numFmtId="0" fontId="3" fillId="0" borderId="0" xfId="0" applyFont="1" applyBorder="1" applyAlignment="1">
      <alignment horizontal="left" vertical="center"/>
    </xf>
    <xf numFmtId="0" fontId="4" fillId="0" borderId="8" xfId="597" applyFont="1" applyBorder="1">
      <alignment horizontal="center" vertical="center" wrapText="1"/>
    </xf>
    <xf numFmtId="0" fontId="4" fillId="0" borderId="9" xfId="600" applyFont="1" applyBorder="1">
      <alignment horizontal="center" vertical="center" wrapText="1"/>
    </xf>
    <xf numFmtId="0" fontId="4" fillId="0" borderId="10" xfId="604" applyFont="1" applyBorder="1">
      <alignment horizontal="center" vertical="center" wrapText="1"/>
    </xf>
    <xf numFmtId="0" fontId="4" fillId="0" borderId="1" xfId="591" applyFont="1" applyBorder="1">
      <alignment horizontal="center" vertical="center" wrapText="1"/>
    </xf>
    <xf numFmtId="0" fontId="3" fillId="0" borderId="1" xfId="591" applyFont="1" applyBorder="1">
      <alignment horizontal="center" vertical="center" wrapText="1"/>
    </xf>
    <xf numFmtId="0" fontId="3" fillId="0" borderId="1" xfId="593" applyFont="1" applyBorder="1">
      <alignment horizontal="center" vertical="center" wrapText="1"/>
      <protection locked="0"/>
    </xf>
    <xf numFmtId="0" fontId="3" fillId="0" borderId="10" xfId="596"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76" applyFont="1" applyBorder="1">
      <alignment horizontal="center" vertical="center"/>
      <protection locked="0"/>
    </xf>
    <xf numFmtId="0" fontId="4" fillId="0" borderId="1" xfId="579"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51" applyFont="1" applyBorder="1">
      <alignment horizontal="right" vertical="center"/>
    </xf>
    <xf numFmtId="0" fontId="7" fillId="0" borderId="0" xfId="557" applyFont="1" applyBorder="1">
      <alignment vertical="top"/>
    </xf>
    <xf numFmtId="0" fontId="8" fillId="0" borderId="0" xfId="537" applyFont="1" applyBorder="1">
      <alignment horizontal="center" vertical="center" wrapText="1"/>
    </xf>
    <xf numFmtId="0" fontId="8" fillId="0" borderId="0" xfId="543" applyFont="1" applyBorder="1">
      <alignment horizontal="center" vertical="center"/>
    </xf>
    <xf numFmtId="0" fontId="4" fillId="0" borderId="0" xfId="0" applyFont="1" applyBorder="1" applyAlignment="1">
      <alignment horizontal="left" vertical="center" wrapText="1"/>
    </xf>
    <xf numFmtId="0" fontId="4" fillId="0" borderId="0" xfId="544" applyFont="1" applyBorder="1">
      <alignment wrapText="1"/>
    </xf>
    <xf numFmtId="0" fontId="4" fillId="0" borderId="0" xfId="552" applyFont="1" applyBorder="1">
      <alignment horizontal="right" wrapText="1"/>
    </xf>
    <xf numFmtId="0" fontId="4" fillId="0" borderId="0" xfId="558" applyFont="1" applyBorder="1">
      <protection locked="0"/>
    </xf>
    <xf numFmtId="0" fontId="4" fillId="0" borderId="1" xfId="553" applyFont="1" applyBorder="1">
      <alignment horizontal="center" vertical="center" wrapText="1"/>
    </xf>
    <xf numFmtId="0" fontId="4" fillId="0" borderId="1" xfId="541"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42" applyFont="1" applyBorder="1">
      <alignment vertical="center" wrapText="1"/>
    </xf>
    <xf numFmtId="0" fontId="3" fillId="0" borderId="0" xfId="584" applyFont="1" applyBorder="1">
      <alignment horizontal="right" vertical="center"/>
      <protection locked="0"/>
    </xf>
    <xf numFmtId="0" fontId="4" fillId="0" borderId="0" xfId="562" applyFont="1" applyBorder="1">
      <alignment horizontal="right" vertical="center"/>
      <protection locked="0"/>
    </xf>
    <xf numFmtId="0" fontId="1" fillId="0" borderId="1" xfId="565" applyFont="1" applyBorder="1">
      <alignment horizontal="center"/>
    </xf>
    <xf numFmtId="0" fontId="1" fillId="0" borderId="0" xfId="491" applyFont="1" applyBorder="1">
      <alignment wrapText="1"/>
    </xf>
    <xf numFmtId="0" fontId="1" fillId="0" borderId="0" xfId="508" applyFont="1" applyBorder="1">
      <protection locked="0"/>
    </xf>
    <xf numFmtId="0" fontId="2" fillId="0" borderId="0" xfId="500" applyFont="1" applyBorder="1">
      <alignment horizontal="center" vertical="center" wrapText="1"/>
    </xf>
    <xf numFmtId="0" fontId="2" fillId="0" borderId="0" xfId="582" applyFont="1" applyBorder="1">
      <alignment horizontal="center" vertical="center"/>
      <protection locked="0"/>
    </xf>
    <xf numFmtId="0" fontId="3" fillId="0" borderId="0" xfId="493" applyFont="1" applyBorder="1">
      <alignment horizontal="left" vertical="center" wrapText="1"/>
    </xf>
    <xf numFmtId="0" fontId="4" fillId="0" borderId="7" xfId="502" applyFont="1" applyBorder="1">
      <alignment horizontal="center" vertical="center" wrapText="1"/>
    </xf>
    <xf numFmtId="0" fontId="4" fillId="0" borderId="7" xfId="511" applyFont="1" applyBorder="1">
      <alignment horizontal="center" vertical="center" wrapText="1"/>
      <protection locked="0"/>
    </xf>
    <xf numFmtId="0" fontId="4" fillId="0" borderId="11" xfId="503" applyFont="1" applyBorder="1">
      <alignment horizontal="center" vertical="center" wrapText="1"/>
    </xf>
    <xf numFmtId="0" fontId="4" fillId="0" borderId="11" xfId="512" applyFont="1" applyBorder="1">
      <alignment horizontal="center" vertical="center" wrapText="1"/>
      <protection locked="0"/>
    </xf>
    <xf numFmtId="0" fontId="4" fillId="0" borderId="12" xfId="504" applyFont="1" applyBorder="1">
      <alignment horizontal="center" vertical="center" wrapText="1"/>
    </xf>
    <xf numFmtId="0" fontId="4" fillId="0" borderId="12" xfId="513" applyFont="1" applyBorder="1">
      <alignment horizontal="center" vertical="center" wrapText="1"/>
      <protection locked="0"/>
    </xf>
    <xf numFmtId="0" fontId="3" fillId="0" borderId="12" xfId="505" applyFont="1" applyBorder="1">
      <alignment horizontal="left" vertical="center" wrapText="1"/>
    </xf>
    <xf numFmtId="0" fontId="3" fillId="0" borderId="12" xfId="514" applyFont="1" applyBorder="1">
      <alignment horizontal="right" vertical="center"/>
      <protection locked="0"/>
    </xf>
    <xf numFmtId="0" fontId="3" fillId="0" borderId="13" xfId="498" applyFont="1" applyBorder="1">
      <alignment horizontal="center" vertical="center"/>
    </xf>
    <xf numFmtId="0" fontId="3" fillId="0" borderId="14" xfId="506" applyFont="1" applyBorder="1">
      <alignment horizontal="left" vertical="center"/>
    </xf>
    <xf numFmtId="0" fontId="3" fillId="0" borderId="12" xfId="507" applyFont="1" applyBorder="1">
      <alignment horizontal="left" vertical="center"/>
    </xf>
    <xf numFmtId="0" fontId="3" fillId="0" borderId="0" xfId="519" applyFont="1" applyBorder="1">
      <alignment vertical="top" wrapText="1"/>
      <protection locked="0"/>
    </xf>
    <xf numFmtId="0" fontId="2" fillId="0" borderId="0" xfId="520" applyFont="1" applyBorder="1">
      <alignment horizontal="center" vertical="center" wrapText="1"/>
      <protection locked="0"/>
    </xf>
    <xf numFmtId="0" fontId="3" fillId="0" borderId="0" xfId="524" applyFont="1" applyBorder="1">
      <alignment horizontal="right"/>
      <protection locked="0"/>
    </xf>
    <xf numFmtId="0" fontId="4" fillId="0" borderId="9" xfId="521" applyFont="1" applyBorder="1">
      <alignment horizontal="center" vertical="center" wrapText="1"/>
      <protection locked="0"/>
    </xf>
    <xf numFmtId="0" fontId="4" fillId="0" borderId="9" xfId="525" applyFont="1" applyBorder="1">
      <alignment horizontal="center" vertical="center"/>
      <protection locked="0"/>
    </xf>
    <xf numFmtId="0" fontId="4" fillId="0" borderId="14" xfId="522" applyFont="1" applyBorder="1">
      <alignment horizontal="center" vertical="center" wrapText="1"/>
    </xf>
    <xf numFmtId="0" fontId="4" fillId="0" borderId="14" xfId="526" applyFont="1" applyBorder="1">
      <alignment horizontal="center" vertical="center"/>
      <protection locked="0"/>
    </xf>
    <xf numFmtId="0" fontId="3" fillId="0" borderId="0" xfId="529" applyFont="1" applyBorder="1">
      <alignment horizontal="right" vertical="center" wrapText="1"/>
      <protection locked="0"/>
    </xf>
    <xf numFmtId="0" fontId="3" fillId="0" borderId="0" xfId="532" applyFont="1" applyBorder="1">
      <alignment horizontal="right" vertical="center" wrapText="1"/>
    </xf>
    <xf numFmtId="0" fontId="3" fillId="0" borderId="0" xfId="530" applyFont="1" applyBorder="1">
      <alignment horizontal="right" wrapText="1"/>
      <protection locked="0"/>
    </xf>
    <xf numFmtId="0" fontId="3" fillId="0" borderId="0" xfId="0" applyFont="1" applyBorder="1" applyAlignment="1">
      <alignment horizontal="right" wrapText="1"/>
    </xf>
    <xf numFmtId="0" fontId="4" fillId="0" borderId="14" xfId="531" applyFont="1" applyBorder="1">
      <alignment horizontal="center" vertical="center" wrapText="1"/>
      <protection locked="0"/>
    </xf>
    <xf numFmtId="0" fontId="4" fillId="0" borderId="12" xfId="467" applyFont="1" applyBorder="1">
      <alignment horizontal="center" vertical="center"/>
    </xf>
    <xf numFmtId="0" fontId="4" fillId="0" borderId="12" xfId="473" applyFont="1" applyBorder="1">
      <alignment horizontal="center" vertical="center"/>
      <protection locked="0"/>
    </xf>
    <xf numFmtId="0" fontId="3" fillId="0" borderId="12" xfId="518" applyFont="1" applyBorder="1">
      <alignment horizontal="right" vertical="center"/>
    </xf>
    <xf numFmtId="0" fontId="3" fillId="0" borderId="0" xfId="0" applyFont="1" applyBorder="1" applyAlignment="1">
      <alignment horizontal="right"/>
    </xf>
    <xf numFmtId="0" fontId="9" fillId="0" borderId="0" xfId="424" applyFont="1" applyBorder="1">
      <alignment horizontal="right"/>
      <protection locked="0"/>
    </xf>
    <xf numFmtId="49" fontId="9" fillId="0" borderId="0" xfId="433" applyNumberFormat="1" applyFont="1" applyBorder="1">
      <protection locked="0"/>
    </xf>
    <xf numFmtId="0" fontId="1" fillId="0" borderId="0" xfId="440" applyFont="1" applyBorder="1">
      <alignment horizontal="right"/>
    </xf>
    <xf numFmtId="0" fontId="3" fillId="0" borderId="0" xfId="488" applyFont="1" applyBorder="1">
      <alignment horizontal="right"/>
    </xf>
    <xf numFmtId="0" fontId="10" fillId="0" borderId="0" xfId="425" applyFont="1" applyBorder="1">
      <alignment horizontal="center" vertical="center" wrapText="1"/>
      <protection locked="0"/>
    </xf>
    <xf numFmtId="0" fontId="10" fillId="0" borderId="0" xfId="438" applyFont="1" applyBorder="1">
      <alignment horizontal="center" vertical="center"/>
      <protection locked="0"/>
    </xf>
    <xf numFmtId="0" fontId="10" fillId="0" borderId="0" xfId="441" applyFont="1" applyBorder="1">
      <alignment horizontal="center" vertical="center"/>
    </xf>
    <xf numFmtId="0" fontId="3" fillId="0" borderId="0" xfId="638" applyFont="1" applyBorder="1">
      <alignment horizontal="left" vertical="center"/>
      <protection locked="0"/>
    </xf>
    <xf numFmtId="0" fontId="4" fillId="0" borderId="2" xfId="427" applyFont="1" applyBorder="1">
      <alignment horizontal="center" vertical="center"/>
      <protection locked="0"/>
    </xf>
    <xf numFmtId="49" fontId="4" fillId="0" borderId="2" xfId="434" applyNumberFormat="1" applyFont="1" applyBorder="1">
      <alignment horizontal="center" vertical="center" wrapText="1"/>
      <protection locked="0"/>
    </xf>
    <xf numFmtId="0" fontId="4" fillId="0" borderId="3" xfId="428" applyFont="1" applyBorder="1">
      <alignment horizontal="center" vertical="center"/>
      <protection locked="0"/>
    </xf>
    <xf numFmtId="49" fontId="4" fillId="0" borderId="3" xfId="435" applyNumberFormat="1" applyFont="1" applyBorder="1">
      <alignment horizontal="center" vertical="center" wrapText="1"/>
      <protection locked="0"/>
    </xf>
    <xf numFmtId="49" fontId="4" fillId="0" borderId="1" xfId="436" applyNumberFormat="1" applyFont="1" applyBorder="1">
      <alignment horizontal="center" vertical="center"/>
      <protection locked="0"/>
    </xf>
    <xf numFmtId="0" fontId="3" fillId="0" borderId="1" xfId="643" applyFont="1" applyBorder="1">
      <alignment horizontal="left" vertical="center" wrapText="1"/>
      <protection locked="0"/>
    </xf>
    <xf numFmtId="0" fontId="1" fillId="0" borderId="9" xfId="431" applyFont="1" applyBorder="1">
      <alignment horizontal="center" vertical="center"/>
      <protection locked="0"/>
    </xf>
    <xf numFmtId="0" fontId="1" fillId="0" borderId="10" xfId="439"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434" applyNumberFormat="1" applyFont="1" applyBorder="1">
      <alignment horizontal="center" vertical="center" wrapText="1"/>
      <protection locked="0"/>
    </xf>
    <xf numFmtId="49" fontId="4" fillId="0" borderId="1" xfId="435"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39" applyFont="1" applyBorder="1">
      <alignment horizontal="center" vertical="center"/>
      <protection locked="0"/>
    </xf>
    <xf numFmtId="0" fontId="6" fillId="0" borderId="0" xfId="568"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592" applyFont="1" applyBorder="1">
      <alignment vertical="center" wrapText="1"/>
    </xf>
    <xf numFmtId="0" fontId="3" fillId="0" borderId="1" xfId="580" applyFont="1" applyBorder="1">
      <alignment horizontal="center" vertical="center" wrapText="1"/>
    </xf>
    <xf numFmtId="0" fontId="3" fillId="0" borderId="1" xfId="583"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1"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17" applyFont="1" applyBorder="1">
      <alignment horizontal="left" vertical="center"/>
    </xf>
    <xf numFmtId="0" fontId="3" fillId="0" borderId="1" xfId="622" applyFont="1" applyBorder="1">
      <alignment horizontal="left" vertical="center"/>
    </xf>
    <xf numFmtId="0" fontId="4" fillId="0" borderId="1" xfId="345" applyFont="1" applyBorder="1">
      <alignment horizontal="center" vertical="center"/>
    </xf>
    <xf numFmtId="0" fontId="4" fillId="0" borderId="1" xfId="346" applyFont="1" applyBorder="1">
      <alignment horizontal="center" vertical="center" wrapText="1"/>
      <protection locked="0"/>
    </xf>
    <xf numFmtId="0" fontId="3" fillId="0" borderId="0" xfId="0" applyFont="1" applyBorder="1" applyAlignment="1">
      <alignment horizontal="right" vertical="center"/>
    </xf>
    <xf numFmtId="0" fontId="1" fillId="0" borderId="0" xfId="287" applyFont="1" applyBorder="1">
      <alignment vertical="top"/>
      <protection locked="0"/>
    </xf>
    <xf numFmtId="49" fontId="1" fillId="0" borderId="0" xfId="291" applyNumberFormat="1" applyFont="1" applyBorder="1">
      <protection locked="0"/>
    </xf>
    <xf numFmtId="0" fontId="1" fillId="0" borderId="0" xfId="0" applyFont="1" applyBorder="1" applyProtection="1">
      <protection locked="0"/>
    </xf>
    <xf numFmtId="0" fontId="4" fillId="0" borderId="0" xfId="288" applyFont="1" applyBorder="1">
      <alignment horizontal="left" vertical="center"/>
      <protection locked="0"/>
    </xf>
    <xf numFmtId="0" fontId="4" fillId="0" borderId="0" xfId="0" applyFont="1" applyBorder="1" applyProtection="1">
      <protection locked="0"/>
    </xf>
    <xf numFmtId="0" fontId="4" fillId="0" borderId="1" xfId="639" applyFont="1" applyBorder="1">
      <alignment horizontal="center" vertical="center" wrapText="1"/>
      <protection locked="0"/>
    </xf>
    <xf numFmtId="0" fontId="4" fillId="0" borderId="1" xfId="640" applyFont="1" applyBorder="1">
      <alignment horizontal="center" vertical="center" wrapText="1"/>
      <protection locked="0"/>
    </xf>
    <xf numFmtId="0" fontId="4" fillId="0" borderId="1" xfId="428" applyFont="1" applyBorder="1">
      <alignment horizontal="center" vertical="center"/>
      <protection locked="0"/>
    </xf>
    <xf numFmtId="0" fontId="4" fillId="0" borderId="1" xfId="625" applyFont="1" applyBorder="1">
      <alignment horizontal="center" vertical="center"/>
    </xf>
    <xf numFmtId="0" fontId="4" fillId="0" borderId="1" xfId="282" applyFont="1" applyBorder="1">
      <alignment horizontal="center" vertical="center"/>
      <protection locked="0"/>
    </xf>
    <xf numFmtId="0" fontId="3" fillId="0" borderId="1" xfId="284" applyFont="1" applyBorder="1">
      <alignment horizontal="left" vertical="center"/>
    </xf>
    <xf numFmtId="49" fontId="5" fillId="0" borderId="1" xfId="50" applyNumberFormat="1" applyFont="1" applyBorder="1" applyAlignment="1">
      <alignment horizontal="left" vertical="center" wrapText="1" indent="1"/>
    </xf>
    <xf numFmtId="0" fontId="1" fillId="0" borderId="1" xfId="615" applyFont="1" applyBorder="1">
      <alignment horizontal="center" vertical="center" wrapText="1"/>
      <protection locked="0"/>
    </xf>
    <xf numFmtId="0" fontId="3" fillId="0" borderId="1" xfId="290" applyFont="1" applyBorder="1">
      <alignment horizontal="left" vertical="center"/>
      <protection locked="0"/>
    </xf>
    <xf numFmtId="0" fontId="3" fillId="0" borderId="1" xfId="292" applyFont="1" applyBorder="1">
      <alignment horizontal="left" vertical="center"/>
      <protection locked="0"/>
    </xf>
    <xf numFmtId="0" fontId="4" fillId="0" borderId="1" xfId="299" applyFont="1" applyBorder="1">
      <alignment horizontal="center" vertical="center" wrapText="1"/>
      <protection locked="0"/>
    </xf>
    <xf numFmtId="0" fontId="4" fillId="0" borderId="1" xfId="304"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21" applyFont="1" applyBorder="1">
      <alignment horizontal="center" vertical="center" wrapText="1"/>
      <protection locked="0"/>
    </xf>
    <xf numFmtId="0" fontId="1" fillId="0" borderId="1" xfId="315" applyFont="1" applyBorder="1">
      <alignment horizontal="center"/>
    </xf>
    <xf numFmtId="0" fontId="1" fillId="0" borderId="0" xfId="253" applyFont="1" applyBorder="1">
      <alignment horizontal="center" wrapText="1"/>
    </xf>
    <xf numFmtId="0" fontId="3" fillId="0" borderId="0" xfId="533" applyFont="1" applyBorder="1">
      <alignment horizontal="right" wrapText="1"/>
    </xf>
    <xf numFmtId="0" fontId="17" fillId="0" borderId="0" xfId="254" applyFont="1" applyBorder="1">
      <alignment horizontal="center" vertical="center" wrapText="1"/>
    </xf>
    <xf numFmtId="0" fontId="18" fillId="0" borderId="1" xfId="258" applyFont="1" applyBorder="1">
      <alignment horizontal="center" vertical="center" wrapText="1"/>
    </xf>
    <xf numFmtId="0" fontId="18" fillId="0" borderId="1" xfId="266" applyFont="1" applyBorder="1">
      <alignment horizontal="center" vertical="center" wrapText="1"/>
    </xf>
    <xf numFmtId="0" fontId="0" fillId="2" borderId="0" xfId="0" applyFont="1" applyFill="1" applyBorder="1"/>
    <xf numFmtId="176" fontId="19" fillId="0" borderId="0" xfId="0" applyNumberFormat="1" applyFont="1" applyBorder="1" applyAlignment="1">
      <alignment horizontal="right" vertical="center"/>
    </xf>
    <xf numFmtId="0" fontId="20" fillId="0" borderId="0" xfId="216" applyFont="1" applyBorder="1">
      <alignment horizontal="center" vertical="center"/>
    </xf>
    <xf numFmtId="0" fontId="21" fillId="0" borderId="0" xfId="216"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226"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23" applyFont="1" applyBorder="1">
      <alignment horizontal="center" vertical="center"/>
    </xf>
    <xf numFmtId="0" fontId="22" fillId="0" borderId="1" xfId="228" applyFont="1" applyBorder="1">
      <alignment horizontal="center" vertical="center"/>
    </xf>
    <xf numFmtId="0" fontId="22" fillId="0" borderId="1" xfId="230" applyFont="1" applyBorder="1">
      <alignment horizontal="center" vertical="center"/>
    </xf>
    <xf numFmtId="176" fontId="24" fillId="0" borderId="1" xfId="0" applyNumberFormat="1" applyFont="1" applyBorder="1" applyAlignment="1">
      <alignment horizontal="right" vertical="center"/>
    </xf>
    <xf numFmtId="176" fontId="24" fillId="0" borderId="1" xfId="0" applyNumberFormat="1" applyFont="1" applyBorder="1" applyAlignment="1">
      <alignment horizontal="right" vertical="center" indent="1"/>
    </xf>
    <xf numFmtId="176"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25" applyFont="1" applyBorder="1">
      <alignment horizontal="center" vertical="center"/>
      <protection locked="0"/>
    </xf>
    <xf numFmtId="0" fontId="22" fillId="0" borderId="1" xfId="308" applyFont="1" applyBorder="1">
      <alignment horizontal="center" vertical="center"/>
      <protection locked="0"/>
    </xf>
    <xf numFmtId="0" fontId="0" fillId="0" borderId="0" xfId="0" applyFont="1" applyBorder="1" applyAlignment="1">
      <alignment horizontal="center" vertical="center"/>
    </xf>
    <xf numFmtId="0" fontId="22" fillId="0" borderId="1" xfId="576" applyFont="1" applyBorder="1">
      <alignment horizontal="center" vertical="center"/>
      <protection locked="0"/>
    </xf>
    <xf numFmtId="0" fontId="23" fillId="0" borderId="1" xfId="247" applyFont="1" applyBorder="1">
      <alignment horizontal="center" vertical="center"/>
    </xf>
    <xf numFmtId="0" fontId="23" fillId="0" borderId="1" xfId="0" applyFont="1" applyBorder="1" applyAlignment="1">
      <alignment horizontal="center" vertical="center"/>
    </xf>
    <xf numFmtId="0" fontId="1" fillId="0" borderId="0" xfId="329" applyFont="1" applyBorder="1">
      <alignment vertical="top"/>
    </xf>
    <xf numFmtId="49" fontId="4" fillId="0" borderId="1" xfId="219" applyNumberFormat="1" applyFont="1" applyBorder="1">
      <alignment horizontal="center" vertical="center" wrapText="1"/>
    </xf>
    <xf numFmtId="49" fontId="4" fillId="0" borderId="1" xfId="229" applyNumberFormat="1" applyFont="1" applyBorder="1">
      <alignment horizontal="center" vertical="center" wrapText="1"/>
    </xf>
    <xf numFmtId="0" fontId="4" fillId="0" borderId="1" xfId="560" applyFont="1" applyBorder="1">
      <alignment horizontal="center" vertical="center"/>
      <protection locked="0"/>
    </xf>
    <xf numFmtId="49" fontId="4" fillId="0" borderId="1" xfId="220" applyNumberFormat="1" applyFont="1" applyBorder="1">
      <alignment horizontal="center" vertical="center"/>
    </xf>
    <xf numFmtId="49" fontId="5" fillId="0" borderId="1" xfId="50"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250" applyFont="1" applyBorder="1">
      <alignment horizontal="center" vertical="center"/>
    </xf>
    <xf numFmtId="49" fontId="5" fillId="0" borderId="0" xfId="50" applyNumberFormat="1" applyFont="1" applyBorder="1">
      <alignment horizontal="left" vertical="center" wrapText="1"/>
    </xf>
    <xf numFmtId="0" fontId="25" fillId="0" borderId="0" xfId="174" applyFont="1" applyBorder="1">
      <alignment horizontal="center" vertical="center"/>
    </xf>
    <xf numFmtId="0" fontId="26" fillId="0" borderId="0" xfId="0" applyFont="1" applyBorder="1" applyAlignment="1">
      <alignment horizontal="center" vertical="center"/>
    </xf>
    <xf numFmtId="49" fontId="27" fillId="0" borderId="1" xfId="50" applyNumberFormat="1" applyFont="1" applyBorder="1" applyAlignment="1">
      <alignment horizontal="center" vertical="center" wrapText="1"/>
    </xf>
    <xf numFmtId="0" fontId="4" fillId="0" borderId="1" xfId="427" applyFont="1" applyBorder="1">
      <alignment horizontal="center" vertical="center"/>
      <protection locked="0"/>
    </xf>
    <xf numFmtId="49" fontId="5" fillId="0" borderId="1" xfId="50" applyNumberFormat="1" applyFont="1" applyBorder="1" applyAlignment="1">
      <alignment horizontal="center" vertical="center" wrapText="1"/>
    </xf>
    <xf numFmtId="0" fontId="4" fillId="0" borderId="1" xfId="652" applyFont="1" applyBorder="1">
      <alignment horizontal="center" vertical="center" wrapText="1"/>
    </xf>
    <xf numFmtId="0" fontId="3" fillId="0" borderId="1" xfId="665" applyFont="1" applyFill="1" applyBorder="1" applyAlignment="1" applyProtection="1">
      <alignment horizontal="left" vertical="center"/>
      <protection locked="0"/>
    </xf>
    <xf numFmtId="0" fontId="0" fillId="0" borderId="4" xfId="0" applyFont="1" applyBorder="1"/>
    <xf numFmtId="0" fontId="0" fillId="0" borderId="13" xfId="0" applyFont="1" applyBorder="1"/>
    <xf numFmtId="0" fontId="0" fillId="0" borderId="8" xfId="0" applyFont="1" applyBorder="1"/>
    <xf numFmtId="0" fontId="0" fillId="0" borderId="12" xfId="0" applyFont="1" applyBorder="1"/>
    <xf numFmtId="0" fontId="0" fillId="0" borderId="10" xfId="0" applyFont="1" applyBorder="1"/>
    <xf numFmtId="0" fontId="0" fillId="0" borderId="2" xfId="0" applyFont="1" applyBorder="1"/>
    <xf numFmtId="0" fontId="0" fillId="0" borderId="5" xfId="0" applyFont="1" applyBorder="1"/>
    <xf numFmtId="0" fontId="28" fillId="0" borderId="2" xfId="665" applyFont="1" applyFill="1" applyBorder="1" applyAlignment="1" applyProtection="1">
      <alignment horizontal="center" vertical="center"/>
    </xf>
    <xf numFmtId="176" fontId="5" fillId="0" borderId="5" xfId="0" applyNumberFormat="1" applyFont="1" applyBorder="1" applyAlignment="1">
      <alignment horizontal="right" vertical="center"/>
    </xf>
    <xf numFmtId="0" fontId="3" fillId="0" borderId="1" xfId="665" applyFont="1" applyFill="1" applyBorder="1" applyAlignment="1" applyProtection="1">
      <alignment horizontal="left" vertical="center"/>
    </xf>
    <xf numFmtId="176" fontId="5" fillId="0" borderId="10" xfId="0" applyNumberFormat="1" applyFont="1" applyBorder="1" applyAlignment="1">
      <alignment horizontal="right" vertical="center"/>
    </xf>
    <xf numFmtId="0" fontId="28" fillId="0" borderId="1" xfId="665" applyFont="1" applyFill="1" applyBorder="1" applyAlignment="1" applyProtection="1">
      <alignment horizontal="center" vertical="center"/>
    </xf>
    <xf numFmtId="0" fontId="3" fillId="0" borderId="0" xfId="133" applyFont="1" applyBorder="1">
      <alignment horizontal="left" vertical="center" wrapText="1"/>
      <protection locked="0"/>
    </xf>
    <xf numFmtId="0" fontId="4" fillId="0" borderId="0" xfId="538" applyFont="1" applyBorder="1">
      <alignment horizontal="left" vertical="center" wrapText="1"/>
    </xf>
    <xf numFmtId="0" fontId="4" fillId="0" borderId="1" xfId="650" applyFont="1" applyBorder="1">
      <alignment horizontal="center" vertical="center" wrapText="1"/>
    </xf>
    <xf numFmtId="0" fontId="4" fillId="0" borderId="1" xfId="502" applyFont="1" applyBorder="1">
      <alignment horizontal="center" vertical="center" wrapText="1"/>
    </xf>
    <xf numFmtId="0" fontId="4" fillId="0" borderId="1" xfId="349" applyFont="1" applyBorder="1">
      <alignment horizontal="center" vertical="center"/>
    </xf>
    <xf numFmtId="0" fontId="4" fillId="0" borderId="1" xfId="659" applyFont="1" applyBorder="1">
      <alignment horizontal="center" vertical="center"/>
    </xf>
    <xf numFmtId="0" fontId="1" fillId="0" borderId="1" xfId="153" applyFont="1" applyBorder="1">
      <alignment horizontal="center" vertical="center"/>
    </xf>
    <xf numFmtId="0" fontId="4" fillId="0" borderId="1" xfId="467" applyFont="1" applyBorder="1">
      <alignment horizontal="center" vertical="center"/>
    </xf>
    <xf numFmtId="0" fontId="4" fillId="0" borderId="1" xfId="473" applyFont="1" applyBorder="1">
      <alignment horizontal="center" vertical="center"/>
      <protection locked="0"/>
    </xf>
    <xf numFmtId="3" fontId="4" fillId="0" borderId="1" xfId="149" applyNumberFormat="1" applyFont="1" applyBorder="1">
      <alignment horizontal="center" vertical="center"/>
      <protection locked="0"/>
    </xf>
    <xf numFmtId="3" fontId="4" fillId="0" borderId="1" xfId="150" applyNumberFormat="1" applyFont="1" applyBorder="1">
      <alignment horizontal="center" vertical="center"/>
    </xf>
    <xf numFmtId="0" fontId="1" fillId="0" borderId="1" xfId="137"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511" applyFont="1" applyBorder="1">
      <alignment horizontal="center" vertical="center" wrapText="1"/>
      <protection locked="0"/>
    </xf>
    <xf numFmtId="0" fontId="4" fillId="0" borderId="1" xfId="600" applyFont="1" applyBorder="1">
      <alignment horizontal="center" vertical="center" wrapText="1"/>
    </xf>
    <xf numFmtId="0" fontId="4" fillId="0" borderId="1" xfId="513" applyFont="1" applyBorder="1">
      <alignment horizontal="center" vertical="center" wrapText="1"/>
      <protection locked="0"/>
    </xf>
    <xf numFmtId="3" fontId="4" fillId="0" borderId="1" xfId="158" applyNumberFormat="1" applyFont="1" applyBorder="1">
      <alignment horizontal="center" vertical="top"/>
      <protection locked="0"/>
    </xf>
    <xf numFmtId="0" fontId="1" fillId="0" borderId="1" xfId="159" applyFont="1" applyBorder="1">
      <alignment horizontal="center" vertical="top"/>
    </xf>
    <xf numFmtId="0" fontId="4" fillId="0" borderId="1" xfId="604" applyFont="1" applyBorder="1">
      <alignment horizontal="center" vertical="center" wrapText="1"/>
    </xf>
    <xf numFmtId="0" fontId="6" fillId="0" borderId="0" xfId="83" applyFont="1" applyBorder="1">
      <alignment horizontal="center" vertical="center"/>
      <protection locked="0"/>
    </xf>
    <xf numFmtId="0" fontId="1" fillId="0" borderId="1" xfId="85" applyFont="1" applyBorder="1">
      <alignment horizontal="center" vertical="center" wrapText="1"/>
      <protection locked="0"/>
    </xf>
    <xf numFmtId="0" fontId="1" fillId="0" borderId="1" xfId="93" applyFont="1" applyBorder="1">
      <alignment horizontal="center" vertical="center" wrapText="1"/>
      <protection locked="0"/>
    </xf>
    <xf numFmtId="0" fontId="1" fillId="0" borderId="1" xfId="100" applyFont="1" applyBorder="1">
      <alignment horizontal="center" vertical="center" wrapText="1"/>
      <protection locked="0"/>
    </xf>
    <xf numFmtId="0" fontId="1" fillId="0" borderId="1" xfId="101" applyFont="1" applyBorder="1">
      <alignment horizontal="center" vertical="center" wrapText="1"/>
    </xf>
    <xf numFmtId="0" fontId="1" fillId="0" borderId="1" xfId="86" applyFont="1" applyBorder="1">
      <alignment horizontal="center" vertical="center" wrapText="1"/>
    </xf>
    <xf numFmtId="0" fontId="1" fillId="0" borderId="1" xfId="94" applyFont="1" applyBorder="1">
      <alignment horizontal="center" vertical="center" wrapText="1"/>
    </xf>
    <xf numFmtId="0" fontId="1" fillId="0" borderId="1" xfId="87" applyFont="1" applyBorder="1">
      <alignment horizontal="center" vertical="center"/>
    </xf>
    <xf numFmtId="0" fontId="1" fillId="0" borderId="1" xfId="95" applyFont="1" applyBorder="1">
      <alignment horizontal="center" vertical="center"/>
    </xf>
    <xf numFmtId="0" fontId="1" fillId="0" borderId="1" xfId="193" applyFont="1" applyBorder="1">
      <alignment horizontal="center" vertical="center"/>
    </xf>
    <xf numFmtId="3" fontId="1" fillId="0" borderId="1" xfId="102" applyNumberFormat="1" applyFont="1" applyBorder="1">
      <alignment horizontal="center" vertical="center"/>
    </xf>
    <xf numFmtId="3" fontId="1" fillId="0" borderId="1" xfId="103" applyNumberFormat="1" applyFont="1" applyBorder="1">
      <alignment horizontal="center" vertical="center"/>
    </xf>
    <xf numFmtId="0" fontId="3" fillId="0" borderId="1" xfId="90" applyFont="1" applyBorder="1">
      <alignment horizontal="center" vertical="center"/>
      <protection locked="0"/>
    </xf>
    <xf numFmtId="0" fontId="3" fillId="0" borderId="1" xfId="97" applyFont="1" applyBorder="1">
      <alignment horizontal="right" vertical="center"/>
      <protection locked="0"/>
    </xf>
    <xf numFmtId="0" fontId="1" fillId="0" borderId="1" xfId="431" applyFont="1" applyBorder="1">
      <alignment horizontal="center" vertical="center"/>
      <protection locked="0"/>
    </xf>
    <xf numFmtId="0" fontId="1" fillId="0" borderId="1" xfId="113" applyFont="1" applyBorder="1">
      <alignment horizontal="center" vertical="center" wrapText="1"/>
    </xf>
    <xf numFmtId="0" fontId="1" fillId="0" borderId="1" xfId="108" applyFont="1" applyBorder="1">
      <alignment horizontal="center" vertical="center"/>
      <protection locked="0"/>
    </xf>
    <xf numFmtId="0" fontId="1" fillId="0" borderId="1" xfId="111" applyFont="1" applyBorder="1">
      <alignment horizontal="center" vertical="center" wrapText="1"/>
    </xf>
    <xf numFmtId="0" fontId="1" fillId="0" borderId="1" xfId="142" applyFont="1" applyBorder="1">
      <alignment horizontal="center" vertical="center" wrapText="1"/>
    </xf>
    <xf numFmtId="0" fontId="1" fillId="0" borderId="1" xfId="115" applyFont="1" applyBorder="1">
      <alignment horizontal="center" vertical="center" wrapText="1"/>
      <protection locked="0"/>
    </xf>
    <xf numFmtId="0" fontId="1" fillId="0" borderId="1" xfId="112" applyFont="1" applyBorder="1">
      <alignment horizontal="center" vertical="center" wrapText="1"/>
      <protection locked="0"/>
    </xf>
    <xf numFmtId="0" fontId="1" fillId="0" borderId="1" xfId="116" applyFont="1" applyBorder="1">
      <alignment horizontal="center" vertical="center"/>
      <protection locked="0"/>
    </xf>
    <xf numFmtId="0" fontId="1" fillId="0" borderId="0" xfId="661" applyFont="1" applyBorder="1">
      <alignment horizontal="right"/>
      <protection locked="0"/>
    </xf>
    <xf numFmtId="0" fontId="1" fillId="0" borderId="1" xfId="129" applyFont="1" applyBorder="1">
      <alignment horizontal="center" vertical="center" wrapText="1"/>
      <protection locked="0"/>
    </xf>
    <xf numFmtId="0" fontId="1" fillId="0" borderId="1" xfId="154" applyFont="1" applyBorder="1">
      <alignment horizontal="center" vertical="center" wrapText="1"/>
    </xf>
    <xf numFmtId="0" fontId="1" fillId="0" borderId="1" xfId="117" applyFont="1" applyBorder="1">
      <alignment horizontal="center" vertical="center"/>
      <protection locked="0"/>
    </xf>
    <xf numFmtId="3" fontId="1" fillId="0" borderId="1" xfId="118" applyNumberFormat="1" applyFont="1" applyBorder="1">
      <alignment horizontal="center" vertical="center"/>
    </xf>
    <xf numFmtId="3" fontId="1" fillId="0" borderId="1" xfId="120" applyNumberFormat="1" applyFont="1" applyBorder="1">
      <alignment horizontal="center" vertical="center"/>
    </xf>
    <xf numFmtId="0" fontId="2" fillId="0" borderId="0" xfId="68" applyFont="1" applyBorder="1">
      <alignment horizontal="center" vertical="top"/>
    </xf>
    <xf numFmtId="0" fontId="3" fillId="0" borderId="0" xfId="588" applyFont="1" applyBorder="1">
      <alignment horizontal="left" vertical="center"/>
    </xf>
    <xf numFmtId="0" fontId="26" fillId="0" borderId="0" xfId="175" applyFont="1" applyBorder="1">
      <alignment horizontal="center" vertical="center"/>
    </xf>
    <xf numFmtId="0" fontId="4" fillId="0" borderId="1" xfId="655" applyFont="1" applyBorder="1">
      <alignment horizontal="center" vertical="center"/>
    </xf>
    <xf numFmtId="0" fontId="4" fillId="0" borderId="1" xfId="662" applyFont="1" applyBorder="1">
      <alignment horizontal="center" vertical="center"/>
    </xf>
    <xf numFmtId="0" fontId="4" fillId="0" borderId="1" xfId="656" applyFont="1" applyBorder="1">
      <alignment horizontal="center" vertical="center"/>
    </xf>
    <xf numFmtId="0" fontId="4" fillId="0" borderId="1" xfId="657" applyFont="1" applyBorder="1">
      <alignment horizontal="center" vertical="center"/>
    </xf>
    <xf numFmtId="0" fontId="5" fillId="0" borderId="1" xfId="0" applyFont="1" applyBorder="1" applyAlignment="1">
      <alignment horizontal="left" vertical="center" wrapText="1"/>
    </xf>
    <xf numFmtId="0" fontId="3" fillId="0" borderId="0" xfId="488" applyFont="1" applyBorder="1" quotePrefix="1">
      <alignment horizontal="right"/>
    </xf>
    <xf numFmtId="0" fontId="3" fillId="0" borderId="0" xfId="530" applyFont="1" applyBorder="1" quotePrefix="1">
      <alignment horizontal="right" wrapText="1"/>
      <protection locked="0"/>
    </xf>
    <xf numFmtId="0" fontId="3" fillId="0" borderId="0" xfId="603" applyFont="1" applyBorder="1" quotePrefix="1">
      <alignment horizontal="right" vertical="center"/>
    </xf>
    <xf numFmtId="0" fontId="3" fillId="0" borderId="0" xfId="0" applyFont="1" applyBorder="1" applyAlignment="1" quotePrefix="1">
      <alignment horizontal="right"/>
    </xf>
    <xf numFmtId="0" fontId="3" fillId="0" borderId="0" xfId="533" applyFont="1" applyBorder="1" quotePrefix="1">
      <alignment horizontal="right" wrapText="1"/>
    </xf>
    <xf numFmtId="0" fontId="3" fillId="0" borderId="0" xfId="524" applyFont="1" applyBorder="1" quotePrefix="1">
      <alignment horizontal="right"/>
      <protection locked="0"/>
    </xf>
    <xf numFmtId="0" fontId="3" fillId="0" borderId="0" xfId="0" applyFont="1" applyBorder="1" applyAlignment="1" quotePrefix="1">
      <alignment horizontal="right" wrapText="1"/>
    </xf>
    <xf numFmtId="0" fontId="4" fillId="0" borderId="0" xfId="562"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0" xfId="57"/>
    <cellStyle name="__b-2-0" xfId="58"/>
    <cellStyle name="__b-3-0" xfId="59"/>
    <cellStyle name="__b-4-0" xfId="60"/>
    <cellStyle name="__b-5-0" xfId="61"/>
    <cellStyle name="__b-6-0" xfId="62"/>
    <cellStyle name="__b-7-0" xfId="63"/>
    <cellStyle name="__b-8-0" xfId="64"/>
    <cellStyle name="__b-9-0" xfId="65"/>
    <cellStyle name="__b-10-0" xfId="66"/>
    <cellStyle name="__b-11-0" xfId="67"/>
    <cellStyle name="__b-12-0" xfId="68"/>
    <cellStyle name="__b-13-0" xfId="69"/>
    <cellStyle name="__b-14-0" xfId="70"/>
    <cellStyle name="__b-15-0" xfId="71"/>
    <cellStyle name="__b-16-0" xfId="72"/>
    <cellStyle name="__b-17-0" xfId="73"/>
    <cellStyle name="__b-18-0" xfId="74"/>
    <cellStyle name="__b-19-0" xfId="75"/>
    <cellStyle name="__b-20-0" xfId="76"/>
    <cellStyle name="__b-21-0" xfId="77"/>
    <cellStyle name="__b-22-0" xfId="78"/>
    <cellStyle name="__b-23-0" xfId="79"/>
    <cellStyle name="__b-24-0" xfId="80"/>
    <cellStyle name="__b-25-0" xfId="81"/>
    <cellStyle name="部门收入预算表01-2 __b-1-0" xfId="82"/>
    <cellStyle name="部门收入预算表01-2 __b-2-0" xfId="83"/>
    <cellStyle name="部门收入预算表01-2 __b-3-0" xfId="84"/>
    <cellStyle name="部门收入预算表01-2 __b-4-0" xfId="85"/>
    <cellStyle name="部门收入预算表01-2 __b-5-0" xfId="86"/>
    <cellStyle name="部门收入预算表01-2 __b-6-0" xfId="87"/>
    <cellStyle name="部门收入预算表01-2 __b-7-0" xfId="88"/>
    <cellStyle name="部门收入预算表01-2 __b-8-0" xfId="89"/>
    <cellStyle name="部门收入预算表01-2 __b-9-0" xfId="90"/>
    <cellStyle name="部门收入预算表01-2 __b-10-0" xfId="91"/>
    <cellStyle name="部门收入预算表01-2 __b-11-0" xfId="92"/>
    <cellStyle name="部门收入预算表01-2 __b-12-0" xfId="93"/>
    <cellStyle name="部门收入预算表01-2 __b-13-0" xfId="94"/>
    <cellStyle name="部门收入预算表01-2 __b-14-0" xfId="95"/>
    <cellStyle name="部门收入预算表01-2 __b-15-0" xfId="96"/>
    <cellStyle name="部门收入预算表01-2 __b-16-0" xfId="97"/>
    <cellStyle name="部门收入预算表01-2 __b-17-0" xfId="98"/>
    <cellStyle name="部门收入预算表01-2 __b-18-0" xfId="99"/>
    <cellStyle name="部门收入预算表01-2 __b-19-0" xfId="100"/>
    <cellStyle name="部门收入预算表01-2 __b-20-0" xfId="101"/>
    <cellStyle name="部门收入预算表01-2 __b-21-0" xfId="102"/>
    <cellStyle name="部门收入预算表01-2 __b-22-0" xfId="103"/>
    <cellStyle name="部门收入预算表01-2 __b-23-0" xfId="104"/>
    <cellStyle name="部门收入预算表01-2 __b-24-0" xfId="105"/>
    <cellStyle name="部门收入预算表01-2 __b-25-0" xfId="106"/>
    <cellStyle name="__b-26-0" xfId="107"/>
    <cellStyle name="__b-27-0" xfId="108"/>
    <cellStyle name="__b-28-0" xfId="109"/>
    <cellStyle name="__b-29-0" xfId="110"/>
    <cellStyle name="__b-30-0" xfId="111"/>
    <cellStyle name="__b-31-0" xfId="112"/>
    <cellStyle name="__b-32-0" xfId="113"/>
    <cellStyle name="__b-33-0" xfId="114"/>
    <cellStyle name="__b-34-0" xfId="115"/>
    <cellStyle name="__b-35-0" xfId="116"/>
    <cellStyle name="__b-36-0" xfId="117"/>
    <cellStyle name="__b-37-0" xfId="118"/>
    <cellStyle name="__b-38-0" xfId="119"/>
    <cellStyle name="__b-39-0" xfId="120"/>
    <cellStyle name="__b-40-0" xfId="121"/>
    <cellStyle name="__b-41-0" xfId="122"/>
    <cellStyle name="__b-42-0" xfId="123"/>
    <cellStyle name="__b-43-0" xfId="124"/>
    <cellStyle name="__b-44-0" xfId="125"/>
    <cellStyle name="__b-45-0" xfId="126"/>
    <cellStyle name="__b-46-0" xfId="127"/>
    <cellStyle name="__b-47-0" xfId="128"/>
    <cellStyle name="__b-48-0" xfId="129"/>
    <cellStyle name="__b-49-0" xfId="130"/>
    <cellStyle name="部门支出预算表01-03 __b-1-0" xfId="131"/>
    <cellStyle name="部门支出预算表01-03 __b-2-0" xfId="132"/>
    <cellStyle name="部门支出预算表01-03 __b-3-0" xfId="133"/>
    <cellStyle name="部门支出预算表01-03 __b-4-0" xfId="134"/>
    <cellStyle name="部门支出预算表01-03 __b-5-0" xfId="135"/>
    <cellStyle name="部门支出预算表01-03 __b-6-0" xfId="136"/>
    <cellStyle name="部门支出预算表01-03 __b-7-0" xfId="137"/>
    <cellStyle name="部门支出预算表01-03 __b-8-0" xfId="138"/>
    <cellStyle name="部门支出预算表01-03 __b-9-0" xfId="139"/>
    <cellStyle name="部门支出预算表01-03 __b-10-0" xfId="140"/>
    <cellStyle name="部门支出预算表01-03 __b-11-0" xfId="141"/>
    <cellStyle name="部门支出预算表01-03 __b-12-0" xfId="142"/>
    <cellStyle name="部门支出预算表01-03 __b-13-0" xfId="143"/>
    <cellStyle name="部门支出预算表01-03 __b-14-0" xfId="144"/>
    <cellStyle name="部门支出预算表01-03 __b-15-0" xfId="145"/>
    <cellStyle name="部门支出预算表01-03 __b-16-0" xfId="146"/>
    <cellStyle name="部门支出预算表01-03 __b-17-0" xfId="147"/>
    <cellStyle name="部门支出预算表01-03 __b-18-0" xfId="148"/>
    <cellStyle name="部门支出预算表01-03 __b-19-0" xfId="149"/>
    <cellStyle name="部门支出预算表01-03 __b-20-0" xfId="150"/>
    <cellStyle name="部门支出预算表01-03 __b-21-0" xfId="151"/>
    <cellStyle name="部门支出预算表01-03 __b-22-0" xfId="152"/>
    <cellStyle name="部门支出预算表01-03 __b-23-0" xfId="153"/>
    <cellStyle name="部门支出预算表01-03 __b-24-0" xfId="154"/>
    <cellStyle name="部门支出预算表01-03 __b-25-0" xfId="155"/>
    <cellStyle name="部门支出预算表01-03 __b-26-0" xfId="156"/>
    <cellStyle name="部门支出预算表01-03 __b-27-0" xfId="157"/>
    <cellStyle name="部门支出预算表01-03 __b-28-0" xfId="158"/>
    <cellStyle name="部门支出预算表01-03 __b-29-0" xfId="159"/>
    <cellStyle name="部门支出预算表01-03 __b-30-0" xfId="160"/>
    <cellStyle name="部门支出预算表01-03 __b-31-0" xfId="161"/>
    <cellStyle name="部门支出预算表01-03 __b-32-0" xfId="162"/>
    <cellStyle name="财政拨款收支预算总表02-1 __b-1-0" xfId="163"/>
    <cellStyle name="财政拨款收支预算总表02-1 __b-2-0" xfId="164"/>
    <cellStyle name="财政拨款收支预算总表02-1 __b-3-0" xfId="165"/>
    <cellStyle name="财政拨款收支预算总表02-1 __b-4-0" xfId="166"/>
    <cellStyle name="财政拨款收支预算总表02-1 __b-5-0" xfId="167"/>
    <cellStyle name="财政拨款收支预算总表02-1 __b-6-0" xfId="168"/>
    <cellStyle name="财政拨款收支预算总表02-1 __b-7-0" xfId="169"/>
    <cellStyle name="财政拨款收支预算总表02-1 __b-8-0" xfId="170"/>
    <cellStyle name="财政拨款收支预算总表02-1 __b-9-0" xfId="171"/>
    <cellStyle name="财政拨款收支预算总表02-1 __b-10-0" xfId="172"/>
    <cellStyle name="财政拨款收支预算总表02-1 __b-11-0" xfId="173"/>
    <cellStyle name="财政拨款收支预算总表02-1 __b-12-0" xfId="174"/>
    <cellStyle name="财政拨款收支预算总表02-1 __b-13-0" xfId="175"/>
    <cellStyle name="财政拨款收支预算总表02-1 __b-14-0" xfId="176"/>
    <cellStyle name="财政拨款收支预算总表02-1 __b-15-0" xfId="177"/>
    <cellStyle name="财政拨款收支预算总表02-1 __b-16-0" xfId="178"/>
    <cellStyle name="财政拨款收支预算总表02-1 __b-17-0" xfId="179"/>
    <cellStyle name="财政拨款收支预算总表02-1 __b-18-0" xfId="180"/>
    <cellStyle name="财政拨款收支预算总表02-1 __b-19-0" xfId="181"/>
    <cellStyle name="财政拨款收支预算总表02-1 __b-20-0" xfId="182"/>
    <cellStyle name="财政拨款收支预算总表02-1 __b-21-0" xfId="183"/>
    <cellStyle name="财政拨款收支预算总表02-1 __b-22-0" xfId="184"/>
    <cellStyle name="财政拨款收支预算总表02-1 __b-23-0" xfId="185"/>
    <cellStyle name="财政拨款收支预算总表02-1 __b-24-0" xfId="186"/>
    <cellStyle name="一般公共预算支出预算表（按功能科目分类）02-2 __b-1-0" xfId="187"/>
    <cellStyle name="一般公共预算支出预算表（按功能科目分类）02-2 __b-2-0" xfId="188"/>
    <cellStyle name="一般公共预算支出预算表（按功能科目分类）02-2 __b-3-0" xfId="189"/>
    <cellStyle name="一般公共预算支出预算表（按功能科目分类）02-2 __b-4-0" xfId="190"/>
    <cellStyle name="一般公共预算支出预算表（按功能科目分类）02-2 __b-5-0" xfId="191"/>
    <cellStyle name="一般公共预算支出预算表（按功能科目分类）02-2 __b-6-0" xfId="192"/>
    <cellStyle name="一般公共预算支出预算表（按功能科目分类）02-2 __b-7-0" xfId="193"/>
    <cellStyle name="一般公共预算支出预算表（按功能科目分类）02-2 __b-8-0" xfId="194"/>
    <cellStyle name="一般公共预算支出预算表（按功能科目分类）02-2 __b-9-0" xfId="195"/>
    <cellStyle name="一般公共预算支出预算表（按功能科目分类）02-2 __b-10-0" xfId="196"/>
    <cellStyle name="一般公共预算支出预算表（按功能科目分类）02-2 __b-11-0" xfId="197"/>
    <cellStyle name="一般公共预算支出预算表（按功能科目分类）02-2 __b-12-0" xfId="198"/>
    <cellStyle name="一般公共预算支出预算表（按功能科目分类）02-2 __b-13-0" xfId="199"/>
    <cellStyle name="一般公共预算支出预算表（按功能科目分类）02-2 __b-14-0" xfId="200"/>
    <cellStyle name="一般公共预算支出预算表（按功能科目分类）02-2 __b-15-0" xfId="201"/>
    <cellStyle name="一般公共预算支出预算表（按功能科目分类）02-2 __b-16-0" xfId="202"/>
    <cellStyle name="一般公共预算支出预算表（按功能科目分类）02-2 __b-17-0" xfId="203"/>
    <cellStyle name="一般公共预算支出预算表（按功能科目分类）02-2 __b-18-0" xfId="204"/>
    <cellStyle name="一般公共预算支出预算表（按功能科目分类）02-2 __b-19-0" xfId="205"/>
    <cellStyle name="一般公共预算支出预算表（按功能科目分类）02-2 __b-20-0" xfId="206"/>
    <cellStyle name="一般公共预算支出预算表（按功能科目分类）02-2 __b-21-0" xfId="207"/>
    <cellStyle name="一般公共预算支出预算表（按功能科目分类）02-2 __b-22-0" xfId="208"/>
    <cellStyle name="一般公共预算支出预算表（按功能科目分类）02-2 __b-23-0" xfId="209"/>
    <cellStyle name="一般公共预算支出预算表（按功能科目分类）02-2 __b-24-0" xfId="210"/>
    <cellStyle name="一般公共预算支出预算表（按功能科目分类）02-2 __b-25-0" xfId="211"/>
    <cellStyle name="一般公共预算支出预算表（按功能科目分类）02-2 __b-26-0" xfId="212"/>
    <cellStyle name="一般公共预算支出预算表（按功能科目分类）02-2 __b-27-0" xfId="213"/>
    <cellStyle name="一般公共预算支出预算表（按功能科目分类）02-2 __b-28-0" xfId="214"/>
    <cellStyle name="一般公共预算支出预算表（按经济科目分类）02-3 __b-1-0" xfId="215"/>
    <cellStyle name="一般公共预算支出预算表（按经济科目分类）02-3 __b-2-0" xfId="216"/>
    <cellStyle name="一般公共预算支出预算表（按经济科目分类）02-3 __b-3-0" xfId="217"/>
    <cellStyle name="一般公共预算支出预算表（按经济科目分类）02-3 __b-4-0" xfId="218"/>
    <cellStyle name="一般公共预算支出预算表（按经济科目分类）02-3 __b-5-0" xfId="219"/>
    <cellStyle name="一般公共预算支出预算表（按经济科目分类）02-3 __b-6-0" xfId="220"/>
    <cellStyle name="一般公共预算支出预算表（按经济科目分类）02-3 __b-7-0" xfId="221"/>
    <cellStyle name="一般公共预算支出预算表（按经济科目分类）02-3 __b-8-0" xfId="222"/>
    <cellStyle name="一般公共预算支出预算表（按经济科目分类）02-3 __b-9-0" xfId="223"/>
    <cellStyle name="一般公共预算支出预算表（按经济科目分类）02-3 __b-10-0" xfId="224"/>
    <cellStyle name="一般公共预算支出预算表（按经济科目分类）02-3 __b-11-0" xfId="225"/>
    <cellStyle name="一般公共预算支出预算表（按经济科目分类）02-3 __b-12-0" xfId="226"/>
    <cellStyle name="一般公共预算支出预算表（按经济科目分类）02-3 __b-13-0" xfId="227"/>
    <cellStyle name="一般公共预算支出预算表（按经济科目分类）02-3 __b-14-0" xfId="228"/>
    <cellStyle name="一般公共预算支出预算表（按经济科目分类）02-3 __b-15-0" xfId="229"/>
    <cellStyle name="一般公共预算支出预算表（按经济科目分类）02-3 __b-16-0" xfId="230"/>
    <cellStyle name="一般公共预算支出预算表（按经济科目分类）02-3 __b-17-0" xfId="231"/>
    <cellStyle name="一般公共预算支出预算表（按经济科目分类）02-3 __b-18-0" xfId="232"/>
    <cellStyle name="一般公共预算支出预算表（按经济科目分类）02-3 __b-19-0" xfId="233"/>
    <cellStyle name="一般公共预算支出预算表（按经济科目分类）02-3 __b-20-0" xfId="234"/>
    <cellStyle name="一般公共预算支出预算表（按经济科目分类）02-3 __b-21-0" xfId="235"/>
    <cellStyle name="一般公共预算支出预算表（按经济科目分类）02-3 __b-22-0" xfId="236"/>
    <cellStyle name="一般公共预算支出预算表（按经济科目分类）02-3 __b-23-0" xfId="237"/>
    <cellStyle name="一般公共预算支出预算表（按经济科目分类）02-3 __b-24-0" xfId="238"/>
    <cellStyle name="一般公共预算支出预算表（按经济科目分类）02-3 __b-25-0" xfId="239"/>
    <cellStyle name="一般公共预算支出预算表（按经济科目分类）02-3 __b-26-0" xfId="240"/>
    <cellStyle name="一般公共预算支出预算表（按经济科目分类）02-3 __b-27-0" xfId="241"/>
    <cellStyle name="一般公共预算支出预算表（按经济科目分类）02-3 __b-28-0" xfId="242"/>
    <cellStyle name="一般公共预算支出预算表（按经济科目分类）02-3 __b-29-0" xfId="243"/>
    <cellStyle name="一般公共预算支出预算表（按经济科目分类）02-3 __b-30-0" xfId="244"/>
    <cellStyle name="一般公共预算支出预算表（按经济科目分类）02-3 __b-31-0" xfId="245"/>
    <cellStyle name="一般公共预算支出预算表（按经济科目分类）02-3 __b-32-0" xfId="246"/>
    <cellStyle name="一般公共预算支出预算表（按经济科目分类）02-3 __b-33-0" xfId="247"/>
    <cellStyle name="一般公共预算支出预算表（按经济科目分类）02-3 __b-34-0" xfId="248"/>
    <cellStyle name="一般公共预算支出预算表（按经济科目分类）02-3 __b-35-0" xfId="249"/>
    <cellStyle name="一般公共预算支出预算表（按经济科目分类）02-3 __b-36-0" xfId="250"/>
    <cellStyle name="一般公共预算支出预算表（按经济科目分类）02-3 __b-37-0" xfId="251"/>
    <cellStyle name="一般公共预算支出预算表（按经济科目分类）02-3 __b-38-0" xfId="252"/>
    <cellStyle name="一般公共预算“三公”经费支出预算表03 __b-1-0" xfId="253"/>
    <cellStyle name="一般公共预算“三公”经费支出预算表03 __b-2-0" xfId="254"/>
    <cellStyle name="一般公共预算“三公”经费支出预算表03 __b-3-0" xfId="255"/>
    <cellStyle name="一般公共预算“三公”经费支出预算表03 __b-4-0" xfId="256"/>
    <cellStyle name="一般公共预算“三公”经费支出预算表03 __b-5-0" xfId="257"/>
    <cellStyle name="一般公共预算“三公”经费支出预算表03 __b-6-0" xfId="258"/>
    <cellStyle name="一般公共预算“三公”经费支出预算表03 __b-7-0" xfId="259"/>
    <cellStyle name="一般公共预算“三公”经费支出预算表03 __b-8-0" xfId="260"/>
    <cellStyle name="一般公共预算“三公”经费支出预算表03 __b-9-0" xfId="261"/>
    <cellStyle name="一般公共预算“三公”经费支出预算表03 __b-10-0" xfId="262"/>
    <cellStyle name="一般公共预算“三公”经费支出预算表03 __b-11-0" xfId="263"/>
    <cellStyle name="一般公共预算“三公”经费支出预算表03 __b-12-0" xfId="264"/>
    <cellStyle name="一般公共预算“三公”经费支出预算表03 __b-13-0" xfId="265"/>
    <cellStyle name="一般公共预算“三公”经费支出预算表03 __b-14-0" xfId="266"/>
    <cellStyle name="一般公共预算“三公”经费支出预算表03 __b-15-0" xfId="267"/>
    <cellStyle name="一般公共预算“三公”经费支出预算表03 __b-16-0" xfId="268"/>
    <cellStyle name="一般公共预算“三公”经费支出预算表03 __b-17-0" xfId="269"/>
    <cellStyle name="一般公共预算“三公”经费支出预算表03 __b-18-0" xfId="270"/>
    <cellStyle name="一般公共预算“三公”经费支出预算表03 __b-19-0" xfId="271"/>
    <cellStyle name="一般公共预算“三公”经费支出预算表03 __b-20-0" xfId="272"/>
    <cellStyle name="一般公共预算“三公”经费支出预算表03 __b-21-0" xfId="273"/>
    <cellStyle name="一般公共预算“三公”经费支出预算表03 __b-22-0" xfId="274"/>
    <cellStyle name="一般公共预算“三公”经费支出预算表03 __b-23-0" xfId="275"/>
    <cellStyle name="基本支出预算表（人员类.运转类公用经费项目）04 __b-1-0" xfId="276"/>
    <cellStyle name="基本支出预算表（人员类.运转类公用经费项目）04 __b-2-0" xfId="277"/>
    <cellStyle name="基本支出预算表（人员类.运转类公用经费项目）04 __b-3-0" xfId="278"/>
    <cellStyle name="基本支出预算表（人员类.运转类公用经费项目）04 __b-4-0" xfId="279"/>
    <cellStyle name="基本支出预算表（人员类.运转类公用经费项目）04 __b-5-0" xfId="280"/>
    <cellStyle name="基本支出预算表（人员类.运转类公用经费项目）04 __b-6-0" xfId="281"/>
    <cellStyle name="基本支出预算表（人员类.运转类公用经费项目）04 __b-7-0" xfId="282"/>
    <cellStyle name="基本支出预算表（人员类.运转类公用经费项目）04 __b-8-0" xfId="283"/>
    <cellStyle name="基本支出预算表（人员类.运转类公用经费项目）04 __b-9-0" xfId="284"/>
    <cellStyle name="基本支出预算表（人员类.运转类公用经费项目）04 __b-10-0" xfId="285"/>
    <cellStyle name="基本支出预算表（人员类.运转类公用经费项目）04 __b-11-0" xfId="286"/>
    <cellStyle name="基本支出预算表（人员类.运转类公用经费项目）04 __b-12-0" xfId="287"/>
    <cellStyle name="基本支出预算表（人员类.运转类公用经费项目）04 __b-13-0" xfId="288"/>
    <cellStyle name="基本支出预算表（人员类.运转类公用经费项目）04 __b-14-0" xfId="289"/>
    <cellStyle name="基本支出预算表（人员类.运转类公用经费项目）04 __b-15-0" xfId="290"/>
    <cellStyle name="基本支出预算表（人员类.运转类公用经费项目）04 __b-16-0" xfId="291"/>
    <cellStyle name="基本支出预算表（人员类.运转类公用经费项目）04 __b-17-0" xfId="292"/>
    <cellStyle name="基本支出预算表（人员类.运转类公用经费项目）04 __b-18-0" xfId="293"/>
    <cellStyle name="基本支出预算表（人员类.运转类公用经费项目）04 __b-19-0" xfId="294"/>
    <cellStyle name="基本支出预算表（人员类.运转类公用经费项目）04 __b-20-0" xfId="295"/>
    <cellStyle name="基本支出预算表（人员类.运转类公用经费项目）04 __b-21-0" xfId="296"/>
    <cellStyle name="基本支出预算表（人员类.运转类公用经费项目）04 __b-22-0" xfId="297"/>
    <cellStyle name="基本支出预算表（人员类.运转类公用经费项目）04 __b-23-0" xfId="298"/>
    <cellStyle name="基本支出预算表（人员类.运转类公用经费项目）04 __b-24-0" xfId="299"/>
    <cellStyle name="基本支出预算表（人员类.运转类公用经费项目）04 __b-25-0" xfId="300"/>
    <cellStyle name="基本支出预算表（人员类.运转类公用经费项目）04 __b-26-0" xfId="301"/>
    <cellStyle name="基本支出预算表（人员类.运转类公用经费项目）04 __b-27-0" xfId="302"/>
    <cellStyle name="基本支出预算表（人员类.运转类公用经费项目）04 __b-28-0" xfId="303"/>
    <cellStyle name="基本支出预算表（人员类.运转类公用经费项目）04 __b-29-0" xfId="304"/>
    <cellStyle name="基本支出预算表（人员类.运转类公用经费项目）04 __b-30-0" xfId="305"/>
    <cellStyle name="基本支出预算表（人员类.运转类公用经费项目）04 __b-31-0" xfId="306"/>
    <cellStyle name="基本支出预算表（人员类.运转类公用经费项目）04 __b-32-0" xfId="307"/>
    <cellStyle name="基本支出预算表（人员类.运转类公用经费项目）04 __b-33-0" xfId="308"/>
    <cellStyle name="基本支出预算表（人员类.运转类公用经费项目）04 __b-34-0" xfId="309"/>
    <cellStyle name="基本支出预算表（人员类.运转类公用经费项目）04 __b-35-0" xfId="310"/>
    <cellStyle name="基本支出预算表（人员类.运转类公用经费项目）04 __b-36-0" xfId="311"/>
    <cellStyle name="基本支出预算表（人员类.运转类公用经费项目）04 __b-37-0" xfId="312"/>
    <cellStyle name="基本支出预算表（人员类.运转类公用经费项目）04 __b-38-0" xfId="313"/>
    <cellStyle name="基本支出预算表（人员类.运转类公用经费项目）04 __b-39-0" xfId="314"/>
    <cellStyle name="基本支出预算表（人员类.运转类公用经费项目）04 __b-40-0" xfId="315"/>
    <cellStyle name="基本支出预算表（人员类.运转类公用经费项目）04 __b-41-0" xfId="316"/>
    <cellStyle name="项目支出预算表（其他运转类.特定目标类项目）05-1 __b-1-0" xfId="317"/>
    <cellStyle name="项目支出预算表（其他运转类.特定目标类项目）05-1 __b-2-0" xfId="318"/>
    <cellStyle name="项目支出预算表（其他运转类.特定目标类项目）05-1 __b-3-0" xfId="319"/>
    <cellStyle name="项目支出预算表（其他运转类.特定目标类项目）05-1 __b-4-0" xfId="320"/>
    <cellStyle name="项目支出预算表（其他运转类.特定目标类项目）05-1 __b-5-0" xfId="321"/>
    <cellStyle name="项目支出预算表（其他运转类.特定目标类项目）05-1 __b-6-0" xfId="322"/>
    <cellStyle name="项目支出预算表（其他运转类.特定目标类项目）05-1 __b-7-0" xfId="323"/>
    <cellStyle name="项目支出预算表（其他运转类.特定目标类项目）05-1 __b-8-0" xfId="324"/>
    <cellStyle name="项目支出预算表（其他运转类.特定目标类项目）05-1 __b-9-0" xfId="325"/>
    <cellStyle name="项目支出预算表（其他运转类.特定目标类项目）05-1 __b-10-0" xfId="326"/>
    <cellStyle name="项目支出预算表（其他运转类.特定目标类项目）05-1 __b-11-0" xfId="327"/>
    <cellStyle name="项目支出预算表（其他运转类.特定目标类项目）05-1 __b-12-0" xfId="328"/>
    <cellStyle name="项目支出预算表（其他运转类.特定目标类项目）05-1 __b-13-0" xfId="329"/>
    <cellStyle name="项目支出预算表（其他运转类.特定目标类项目）05-1 __b-14-0" xfId="330"/>
    <cellStyle name="项目支出预算表（其他运转类.特定目标类项目）05-1 __b-15-0" xfId="331"/>
    <cellStyle name="项目支出预算表（其他运转类.特定目标类项目）05-1 __b-16-0" xfId="332"/>
    <cellStyle name="项目支出预算表（其他运转类.特定目标类项目）05-1 __b-17-0" xfId="333"/>
    <cellStyle name="项目支出预算表（其他运转类.特定目标类项目）05-1 __b-18-0" xfId="334"/>
    <cellStyle name="项目支出预算表（其他运转类.特定目标类项目）05-1 __b-19-0" xfId="335"/>
    <cellStyle name="项目支出预算表（其他运转类.特定目标类项目）05-1 __b-20-0" xfId="336"/>
    <cellStyle name="项目支出预算表（其他运转类.特定目标类项目）05-1 __b-21-0" xfId="337"/>
    <cellStyle name="项目支出预算表（其他运转类.特定目标类项目）05-1 __b-22-0" xfId="338"/>
    <cellStyle name="项目支出预算表（其他运转类.特定目标类项目）05-1 __b-23-0" xfId="339"/>
    <cellStyle name="项目支出预算表（其他运转类.特定目标类项目）05-1 __b-24-0" xfId="340"/>
    <cellStyle name="项目支出预算表（其他运转类.特定目标类项目）05-1 __b-25-0" xfId="341"/>
    <cellStyle name="项目支出预算表（其他运转类.特定目标类项目）05-1 __b-26-0" xfId="342"/>
    <cellStyle name="项目支出预算表（其他运转类.特定目标类项目）05-1 __b-27-0" xfId="343"/>
    <cellStyle name="项目支出预算表（其他运转类.特定目标类项目）05-1 __b-28-0" xfId="344"/>
    <cellStyle name="项目支出预算表（其他运转类.特定目标类项目）05-1 __b-29-0" xfId="345"/>
    <cellStyle name="项目支出预算表（其他运转类.特定目标类项目）05-1 __b-30-0" xfId="346"/>
    <cellStyle name="项目支出预算表（其他运转类.特定目标类项目）05-1 __b-31-0" xfId="347"/>
    <cellStyle name="项目支出预算表（其他运转类.特定目标类项目）05-1 __b-32-0" xfId="348"/>
    <cellStyle name="项目支出预算表（其他运转类.特定目标类项目）05-1 __b-33-0" xfId="349"/>
    <cellStyle name="项目支出预算表（其他运转类.特定目标类项目）05-1 __b-34-0" xfId="350"/>
    <cellStyle name="项目支出预算表（其他运转类.特定目标类项目）05-1 __b-35-0" xfId="351"/>
    <cellStyle name="项目支出预算表（其他运转类.特定目标类项目）05-1 __b-36-0" xfId="352"/>
    <cellStyle name="项目支出预算表（其他运转类.特定目标类项目）05-1 __b-37-0" xfId="353"/>
    <cellStyle name="项目支出预算表（其他运转类.特定目标类项目）05-1 __b-38-0" xfId="354"/>
    <cellStyle name="项目支出预算表（其他运转类.特定目标类项目）05-1 __b-39-0" xfId="355"/>
    <cellStyle name="项目支出预算表（其他运转类.特定目标类项目）05-1 __b-40-0" xfId="356"/>
    <cellStyle name="项目支出预算表（其他运转类.特定目标类项目）05-1 __b-41-0" xfId="357"/>
    <cellStyle name="项目支出预算表（其他运转类.特定目标类项目）05-1 __b-42-0" xfId="358"/>
    <cellStyle name="项目支出预算表（其他运转类.特定目标类项目）05-1 __b-43-0" xfId="359"/>
    <cellStyle name="项目支出绩效目标表（本级下达）05-2 __b-1-0" xfId="360"/>
    <cellStyle name="项目支出绩效目标表（本级下达）05-2 __b-2-0" xfId="361"/>
    <cellStyle name="项目支出绩效目标表（本级下达）05-2 __b-3-0" xfId="362"/>
    <cellStyle name="项目支出绩效目标表（本级下达）05-2 __b-4-0" xfId="363"/>
    <cellStyle name="项目支出绩效目标表（本级下达）05-2 __b-5-0" xfId="364"/>
    <cellStyle name="项目支出绩效目标表（本级下达）05-2 __b-6-0" xfId="365"/>
    <cellStyle name="项目支出绩效目标表（本级下达）05-2 __b-7-0" xfId="366"/>
    <cellStyle name="项目支出绩效目标表（本级下达）05-2 __b-8-0" xfId="367"/>
    <cellStyle name="项目支出绩效目标表（本级下达）05-2 __b-9-0" xfId="368"/>
    <cellStyle name="项目支出绩效目标表（本级下达）05-2 __b-10-0" xfId="369"/>
    <cellStyle name="项目支出绩效目标表（本级下达）05-2 __b-11-0" xfId="370"/>
    <cellStyle name="项目支出绩效目标表（本级下达）05-2 __b-12-0" xfId="371"/>
    <cellStyle name="项目支出绩效目标表（本级下达）05-2 __b-13-0" xfId="372"/>
    <cellStyle name="项目支出绩效目标表（本级下达）05-2 __b-14-0" xfId="373"/>
    <cellStyle name="项目支出绩效目标表（本级下达）05-2 __b-15-0" xfId="374"/>
    <cellStyle name="项目支出绩效目标表（本级下达）05-2 __b-16-0" xfId="375"/>
    <cellStyle name="项目支出绩效目标表（本级下达）05-2 __b-17-0" xfId="376"/>
    <cellStyle name="项目支出绩效目标表（本级下达）05-2 __b-18-0" xfId="377"/>
    <cellStyle name="项目支出绩效目标表（另文下达）05-3 __b-1-0" xfId="378"/>
    <cellStyle name="项目支出绩效目标表（另文下达）05-3 __b-2-0" xfId="379"/>
    <cellStyle name="项目支出绩效目标表（另文下达）05-3 __b-3-0" xfId="380"/>
    <cellStyle name="项目支出绩效目标表（另文下达）05-3 __b-4-0" xfId="381"/>
    <cellStyle name="项目支出绩效目标表（另文下达）05-3 __b-5-0" xfId="382"/>
    <cellStyle name="项目支出绩效目标表（另文下达）05-3 __b-6-0" xfId="383"/>
    <cellStyle name="项目支出绩效目标表（另文下达）05-3 __b-7-0" xfId="384"/>
    <cellStyle name="项目支出绩效目标表（另文下达）05-3 __b-8-0" xfId="385"/>
    <cellStyle name="项目支出绩效目标表（另文下达）05-3 __b-9-0" xfId="386"/>
    <cellStyle name="项目支出绩效目标表（另文下达）05-3 __b-10-0" xfId="387"/>
    <cellStyle name="项目支出绩效目标表（另文下达）05-3 __b-11-0" xfId="388"/>
    <cellStyle name="项目支出绩效目标表（另文下达）05-3 __b-12-0" xfId="389"/>
    <cellStyle name="项目支出绩效目标表（另文下达）05-3 __b-13-0" xfId="390"/>
    <cellStyle name="项目支出绩效目标表（另文下达）05-3 __b-14-0" xfId="391"/>
    <cellStyle name="项目支出绩效目标表（另文下达）05-3 __b-15-0" xfId="392"/>
    <cellStyle name="项目支出绩效目标表（另文下达）05-3 __b-16-0" xfId="393"/>
    <cellStyle name="政府性基金预算支出预算表06 __b-1-0" xfId="394"/>
    <cellStyle name="政府性基金预算支出预算表06 __b-2-0" xfId="395"/>
    <cellStyle name="政府性基金预算支出预算表06 __b-3-0" xfId="396"/>
    <cellStyle name="政府性基金预算支出预算表06 __b-4-0" xfId="397"/>
    <cellStyle name="政府性基金预算支出预算表06 __b-5-0" xfId="398"/>
    <cellStyle name="政府性基金预算支出预算表06 __b-6-0" xfId="399"/>
    <cellStyle name="政府性基金预算支出预算表06 __b-7-0" xfId="400"/>
    <cellStyle name="政府性基金预算支出预算表06 __b-8-0" xfId="401"/>
    <cellStyle name="政府性基金预算支出预算表06 __b-9-0" xfId="402"/>
    <cellStyle name="政府性基金预算支出预算表06 __b-10-0" xfId="403"/>
    <cellStyle name="政府性基金预算支出预算表06 __b-11-0" xfId="404"/>
    <cellStyle name="政府性基金预算支出预算表06 __b-12-0" xfId="405"/>
    <cellStyle name="政府性基金预算支出预算表06 __b-13-0" xfId="406"/>
    <cellStyle name="政府性基金预算支出预算表06 __b-14-0" xfId="407"/>
    <cellStyle name="政府性基金预算支出预算表06 __b-15-0" xfId="408"/>
    <cellStyle name="政府性基金预算支出预算表06 __b-16-0" xfId="409"/>
    <cellStyle name="政府性基金预算支出预算表06 __b-17-0" xfId="410"/>
    <cellStyle name="政府性基金预算支出预算表06 __b-18-0" xfId="411"/>
    <cellStyle name="政府性基金预算支出预算表06 __b-19-0" xfId="412"/>
    <cellStyle name="政府性基金预算支出预算表06 __b-20-0" xfId="413"/>
    <cellStyle name="政府性基金预算支出预算表06 __b-21-0" xfId="414"/>
    <cellStyle name="政府性基金预算支出预算表06 __b-22-0" xfId="415"/>
    <cellStyle name="政府性基金预算支出预算表06 __b-23-0" xfId="416"/>
    <cellStyle name="政府性基金预算支出预算表06 __b-24-0" xfId="417"/>
    <cellStyle name="政府性基金预算支出预算表06 __b-25-0" xfId="418"/>
    <cellStyle name="政府性基金预算支出预算表06 __b-26-0" xfId="419"/>
    <cellStyle name="政府性基金预算支出预算表06 __b-27-0" xfId="420"/>
    <cellStyle name="政府性基金预算支出预算表06 __b-28-0" xfId="421"/>
    <cellStyle name="政府性基金预算支出预算表06 __b-29-0" xfId="422"/>
    <cellStyle name="政府性基金预算支出预算表06 __b-30-0" xfId="423"/>
    <cellStyle name="国有资本经营预算支出表07 __b-1-0" xfId="424"/>
    <cellStyle name="国有资本经营预算支出表07 __b-2-0" xfId="425"/>
    <cellStyle name="国有资本经营预算支出表07 __b-3-0" xfId="426"/>
    <cellStyle name="国有资本经营预算支出表07 __b-4-0" xfId="427"/>
    <cellStyle name="国有资本经营预算支出表07 __b-5-0" xfId="428"/>
    <cellStyle name="国有资本经营预算支出表07 __b-6-0" xfId="429"/>
    <cellStyle name="国有资本经营预算支出表07 __b-7-0" xfId="430"/>
    <cellStyle name="国有资本经营预算支出表07 __b-8-0" xfId="431"/>
    <cellStyle name="国有资本经营预算支出表07 __b-9-0" xfId="432"/>
    <cellStyle name="国有资本经营预算支出表07 __b-10-0" xfId="433"/>
    <cellStyle name="国有资本经营预算支出表07 __b-11-0" xfId="434"/>
    <cellStyle name="国有资本经营预算支出表07 __b-12-0" xfId="435"/>
    <cellStyle name="国有资本经营预算支出表07 __b-13-0" xfId="436"/>
    <cellStyle name="国有资本经营预算支出表07 __b-14-0" xfId="437"/>
    <cellStyle name="国有资本经营预算支出表07 __b-15-0" xfId="438"/>
    <cellStyle name="国有资本经营预算支出表07 __b-16-0" xfId="439"/>
    <cellStyle name="国有资本经营预算支出表07 __b-17-0" xfId="440"/>
    <cellStyle name="国有资本经营预算支出表07 __b-18-0" xfId="441"/>
    <cellStyle name="国有资本经营预算支出表07 __b-19-0" xfId="442"/>
    <cellStyle name="国有资本经营预算支出表07 __b-20-0" xfId="443"/>
    <cellStyle name="国有资本经营预算支出表07 __b-21-0" xfId="444"/>
    <cellStyle name="国有资本经营预算支出表07 __b-22-0" xfId="445"/>
    <cellStyle name="国有资本经营预算支出表07 __b-23-0" xfId="446"/>
    <cellStyle name="国有资本经营预算支出表07 __b-24-0" xfId="447"/>
    <cellStyle name="国有资本经营预算支出表07 __b-25-0" xfId="448"/>
    <cellStyle name="国有资本经营预算支出表07 __b-26-0" xfId="449"/>
    <cellStyle name="国有资本经营预算支出表07 __b-27-0" xfId="450"/>
    <cellStyle name="国有资本经营预算支出表07 __b-28-0" xfId="451"/>
    <cellStyle name="国有资本经营预算支出表07 __b-29-0" xfId="452"/>
    <cellStyle name="部门政府采购预算表08 __b-1-0" xfId="453"/>
    <cellStyle name="部门政府采购预算表08 __b-2-0" xfId="454"/>
    <cellStyle name="部门政府采购预算表08 __b-3-0" xfId="455"/>
    <cellStyle name="部门政府采购预算表08 __b-4-0" xfId="456"/>
    <cellStyle name="部门政府采购预算表08 __b-5-0" xfId="457"/>
    <cellStyle name="部门政府采购预算表08 __b-6-0" xfId="458"/>
    <cellStyle name="部门政府采购预算表08 __b-7-0" xfId="459"/>
    <cellStyle name="部门政府采购预算表08 __b-8-0" xfId="460"/>
    <cellStyle name="部门政府采购预算表08 __b-9-0" xfId="461"/>
    <cellStyle name="部门政府采购预算表08 __b-10-0" xfId="462"/>
    <cellStyle name="部门政府采购预算表08 __b-11-0" xfId="463"/>
    <cellStyle name="部门政府采购预算表08 __b-12-0" xfId="464"/>
    <cellStyle name="部门政府采购预算表08 __b-13-0" xfId="465"/>
    <cellStyle name="部门政府采购预算表08 __b-14-0" xfId="466"/>
    <cellStyle name="部门政府采购预算表08 __b-15-0" xfId="467"/>
    <cellStyle name="部门政府采购预算表08 __b-16-0" xfId="468"/>
    <cellStyle name="部门政府采购预算表08 __b-17-0" xfId="469"/>
    <cellStyle name="部门政府采购预算表08 __b-18-0" xfId="470"/>
    <cellStyle name="部门政府采购预算表08 __b-19-0" xfId="471"/>
    <cellStyle name="部门政府采购预算表08 __b-20-0" xfId="472"/>
    <cellStyle name="部门政府采购预算表08 __b-21-0" xfId="473"/>
    <cellStyle name="部门政府采购预算表08 __b-22-0" xfId="474"/>
    <cellStyle name="部门政府采购预算表08 __b-23-0" xfId="475"/>
    <cellStyle name="部门政府采购预算表08 __b-24-0" xfId="476"/>
    <cellStyle name="部门政府采购预算表08 __b-25-0" xfId="477"/>
    <cellStyle name="部门政府采购预算表08 __b-26-0" xfId="478"/>
    <cellStyle name="部门政府采购预算表08 __b-27-0" xfId="479"/>
    <cellStyle name="部门政府采购预算表08 __b-28-0" xfId="480"/>
    <cellStyle name="部门政府采购预算表08 __b-29-0" xfId="481"/>
    <cellStyle name="部门政府采购预算表08 __b-30-0" xfId="482"/>
    <cellStyle name="部门政府采购预算表08 __b-31-0" xfId="483"/>
    <cellStyle name="部门政府采购预算表08 __b-32-0" xfId="484"/>
    <cellStyle name="部门政府采购预算表08 __b-33-0" xfId="485"/>
    <cellStyle name="部门政府采购预算表08 __b-34-0" xfId="486"/>
    <cellStyle name="部门政府采购预算表08 __b-35-0" xfId="487"/>
    <cellStyle name="部门政府采购预算表08 __b-36-0" xfId="488"/>
    <cellStyle name="部门政府采购预算表08 __b-37-0" xfId="489"/>
    <cellStyle name="部门政府采购预算表08 __b-38-0" xfId="490"/>
    <cellStyle name="政府购买服务预算表09 __b-1-0" xfId="491"/>
    <cellStyle name="政府购买服务预算表09 __b-2-0" xfId="492"/>
    <cellStyle name="政府购买服务预算表09 __b-3-0" xfId="493"/>
    <cellStyle name="政府购买服务预算表09 __b-4-0" xfId="494"/>
    <cellStyle name="政府购买服务预算表09 __b-5-0" xfId="495"/>
    <cellStyle name="政府购买服务预算表09 __b-6-0" xfId="496"/>
    <cellStyle name="政府购买服务预算表09 __b-7-0" xfId="497"/>
    <cellStyle name="政府购买服务预算表09 __b-8-0" xfId="498"/>
    <cellStyle name="政府购买服务预算表09 __b-9-0" xfId="499"/>
    <cellStyle name="政府购买服务预算表09 __b-10-0" xfId="500"/>
    <cellStyle name="政府购买服务预算表09 __b-11-0" xfId="501"/>
    <cellStyle name="政府购买服务预算表09 __b-12-0" xfId="502"/>
    <cellStyle name="政府购买服务预算表09 __b-13-0" xfId="503"/>
    <cellStyle name="政府购买服务预算表09 __b-14-0" xfId="504"/>
    <cellStyle name="政府购买服务预算表09 __b-15-0" xfId="505"/>
    <cellStyle name="政府购买服务预算表09 __b-16-0" xfId="506"/>
    <cellStyle name="政府购买服务预算表09 __b-17-0" xfId="507"/>
    <cellStyle name="政府购买服务预算表09 __b-18-0" xfId="508"/>
    <cellStyle name="政府购买服务预算表09 __b-19-0" xfId="509"/>
    <cellStyle name="政府购买服务预算表09 __b-20-0" xfId="510"/>
    <cellStyle name="政府购买服务预算表09 __b-21-0" xfId="511"/>
    <cellStyle name="政府购买服务预算表09 __b-22-0" xfId="512"/>
    <cellStyle name="政府购买服务预算表09 __b-23-0" xfId="513"/>
    <cellStyle name="政府购买服务预算表09 __b-24-0" xfId="514"/>
    <cellStyle name="政府购买服务预算表09 __b-25-0" xfId="515"/>
    <cellStyle name="政府购买服务预算表09 __b-26-0" xfId="516"/>
    <cellStyle name="政府购买服务预算表09 __b-27-0" xfId="517"/>
    <cellStyle name="政府购买服务预算表09 __b-28-0" xfId="518"/>
    <cellStyle name="政府购买服务预算表09 __b-29-0" xfId="519"/>
    <cellStyle name="政府购买服务预算表09 __b-30-0" xfId="520"/>
    <cellStyle name="政府购买服务预算表09 __b-31-0" xfId="521"/>
    <cellStyle name="政府购买服务预算表09 __b-32-0" xfId="522"/>
    <cellStyle name="政府购买服务预算表09 __b-33-0" xfId="523"/>
    <cellStyle name="政府购买服务预算表09 __b-34-0" xfId="524"/>
    <cellStyle name="政府购买服务预算表09 __b-35-0" xfId="525"/>
    <cellStyle name="政府购买服务预算表09 __b-36-0" xfId="526"/>
    <cellStyle name="政府购买服务预算表09 __b-37-0" xfId="527"/>
    <cellStyle name="政府购买服务预算表09 __b-38-0" xfId="528"/>
    <cellStyle name="政府购买服务预算表09 __b-39-0" xfId="529"/>
    <cellStyle name="政府购买服务预算表09 __b-40-0" xfId="530"/>
    <cellStyle name="政府购买服务预算表09 __b-41-0" xfId="531"/>
    <cellStyle name="政府购买服务预算表09 __b-42-0" xfId="532"/>
    <cellStyle name="政府购买服务预算表09 __b-43-0" xfId="533"/>
    <cellStyle name="政府购买服务预算表09 __b-44-0" xfId="534"/>
    <cellStyle name="政府购买服务预算表09 __b-45-0" xfId="535"/>
    <cellStyle name="市对下转移支付预算表10-1 __b-1-0" xfId="536"/>
    <cellStyle name="市对下转移支付预算表10-1 __b-2-0" xfId="537"/>
    <cellStyle name="市对下转移支付预算表10-1 __b-3-0" xfId="538"/>
    <cellStyle name="市对下转移支付预算表10-1 __b-4-0" xfId="539"/>
    <cellStyle name="市对下转移支付预算表10-1 __b-5-0" xfId="540"/>
    <cellStyle name="市对下转移支付预算表10-1 __b-6-0" xfId="541"/>
    <cellStyle name="市对下转移支付预算表10-1 __b-7-0" xfId="542"/>
    <cellStyle name="市对下转移支付预算表10-1 __b-8-0" xfId="543"/>
    <cellStyle name="市对下转移支付预算表10-1 __b-9-0" xfId="544"/>
    <cellStyle name="市对下转移支付预算表10-1 __b-10-0" xfId="545"/>
    <cellStyle name="市对下转移支付预算表10-1 __b-11-0" xfId="546"/>
    <cellStyle name="市对下转移支付预算表10-1 __b-12-0" xfId="547"/>
    <cellStyle name="市对下转移支付预算表10-1 __b-13-0" xfId="548"/>
    <cellStyle name="市对下转移支付预算表10-1 __b-14-0" xfId="549"/>
    <cellStyle name="市对下转移支付预算表10-1 __b-15-0" xfId="550"/>
    <cellStyle name="市对下转移支付预算表10-1 __b-16-0" xfId="551"/>
    <cellStyle name="市对下转移支付预算表10-1 __b-17-0" xfId="552"/>
    <cellStyle name="市对下转移支付预算表10-1 __b-18-0" xfId="553"/>
    <cellStyle name="市对下转移支付预算表10-1 __b-19-0" xfId="554"/>
    <cellStyle name="市对下转移支付预算表10-1 __b-20-0" xfId="555"/>
    <cellStyle name="市对下转移支付预算表10-1 __b-21-0" xfId="556"/>
    <cellStyle name="市对下转移支付预算表10-1 __b-22-0" xfId="557"/>
    <cellStyle name="市对下转移支付预算表10-1 __b-23-0" xfId="558"/>
    <cellStyle name="市对下转移支付预算表10-1 __b-24-0" xfId="559"/>
    <cellStyle name="市对下转移支付预算表10-1 __b-25-0" xfId="560"/>
    <cellStyle name="市对下转移支付预算表10-1 __b-26-0" xfId="561"/>
    <cellStyle name="市对下转移支付预算表10-1 __b-27-0" xfId="562"/>
    <cellStyle name="市对下转移支付预算表10-1 __b-28-0" xfId="563"/>
    <cellStyle name="市对下转移支付预算表10-1 __b-29-0" xfId="564"/>
    <cellStyle name="市对下转移支付预算表10-1 __b-30-0" xfId="565"/>
    <cellStyle name="市对下转移支付预算表10-1 __b-31-0" xfId="566"/>
    <cellStyle name="市对下转移支付绩效目标表10-2 __b-1-0" xfId="567"/>
    <cellStyle name="市对下转移支付绩效目标表10-2 __b-2-0" xfId="568"/>
    <cellStyle name="市对下转移支付绩效目标表10-2 __b-3-0" xfId="569"/>
    <cellStyle name="市对下转移支付绩效目标表10-2 __b-4-0" xfId="570"/>
    <cellStyle name="市对下转移支付绩效目标表10-2 __b-5-0" xfId="571"/>
    <cellStyle name="市对下转移支付绩效目标表10-2 __b-6-0" xfId="572"/>
    <cellStyle name="市对下转移支付绩效目标表10-2 __b-7-0" xfId="573"/>
    <cellStyle name="市对下转移支付绩效目标表10-2 __b-8-0" xfId="574"/>
    <cellStyle name="市对下转移支付绩效目标表10-2 __b-9-0" xfId="575"/>
    <cellStyle name="市对下转移支付绩效目标表10-2 __b-10-0" xfId="576"/>
    <cellStyle name="市对下转移支付绩效目标表10-2 __b-11-0" xfId="577"/>
    <cellStyle name="市对下转移支付绩效目标表10-2 __b-12-0" xfId="578"/>
    <cellStyle name="市对下转移支付绩效目标表10-2 __b-13-0" xfId="579"/>
    <cellStyle name="市对下转移支付绩效目标表10-2 __b-14-0" xfId="580"/>
    <cellStyle name="市对下转移支付绩效目标表10-2 __b-15-0" xfId="581"/>
    <cellStyle name="市对下转移支付绩效目标表10-2 __b-16-0" xfId="582"/>
    <cellStyle name="市对下转移支付绩效目标表10-2 __b-17-0" xfId="583"/>
    <cellStyle name="市对下转移支付绩效目标表10-2 __b-18-0" xfId="584"/>
    <cellStyle name="市对下转移支付绩效目标表10-2 __b-19-0" xfId="585"/>
    <cellStyle name="新增资产配置表11 __b-1-0" xfId="586"/>
    <cellStyle name="新增资产配置表11 __b-2-0" xfId="587"/>
    <cellStyle name="新增资产配置表11 __b-3-0" xfId="588"/>
    <cellStyle name="新增资产配置表11 __b-4-0" xfId="589"/>
    <cellStyle name="新增资产配置表11 __b-5-0" xfId="590"/>
    <cellStyle name="新增资产配置表11 __b-6-0" xfId="591"/>
    <cellStyle name="新增资产配置表11 __b-7-0" xfId="592"/>
    <cellStyle name="新增资产配置表11 __b-8-0" xfId="593"/>
    <cellStyle name="新增资产配置表11 __b-9-0" xfId="594"/>
    <cellStyle name="新增资产配置表11 __b-10-0" xfId="595"/>
    <cellStyle name="新增资产配置表11 __b-11-0" xfId="596"/>
    <cellStyle name="新增资产配置表11 __b-12-0" xfId="597"/>
    <cellStyle name="新增资产配置表11 __b-13-0" xfId="598"/>
    <cellStyle name="新增资产配置表11 __b-14-0" xfId="599"/>
    <cellStyle name="新增资产配置表11 __b-15-0" xfId="600"/>
    <cellStyle name="新增资产配置表11 __b-16-0" xfId="601"/>
    <cellStyle name="新增资产配置表11 __b-17-0" xfId="602"/>
    <cellStyle name="新增资产配置表11 __b-18-0" xfId="603"/>
    <cellStyle name="新增资产配置表11 __b-19-0" xfId="604"/>
    <cellStyle name="新增资产配置表11 __b-20-0" xfId="605"/>
    <cellStyle name="上级补助项目支出预算表12 __b-1-0" xfId="606"/>
    <cellStyle name="上级补助项目支出预算表12 __b-2-0" xfId="607"/>
    <cellStyle name="上级补助项目支出预算表12 __b-3-0" xfId="608"/>
    <cellStyle name="上级补助项目支出预算表12 __b-4-0" xfId="609"/>
    <cellStyle name="上级补助项目支出预算表12 __b-5-0" xfId="610"/>
    <cellStyle name="上级补助项目支出预算表12 __b-6-0" xfId="611"/>
    <cellStyle name="上级补助项目支出预算表12 __b-7-0" xfId="612"/>
    <cellStyle name="上级补助项目支出预算表12 __b-8-0" xfId="613"/>
    <cellStyle name="上级补助项目支出预算表12 __b-9-0" xfId="614"/>
    <cellStyle name="上级补助项目支出预算表12 __b-10-0" xfId="615"/>
    <cellStyle name="上级补助项目支出预算表12 __b-11-0" xfId="616"/>
    <cellStyle name="上级补助项目支出预算表12 __b-12-0" xfId="617"/>
    <cellStyle name="上级补助项目支出预算表12 __b-13-0" xfId="618"/>
    <cellStyle name="上级补助项目支出预算表12 __b-14-0" xfId="619"/>
    <cellStyle name="上级补助项目支出预算表12 __b-15-0" xfId="620"/>
    <cellStyle name="上级补助项目支出预算表12 __b-16-0" xfId="621"/>
    <cellStyle name="上级补助项目支出预算表12 __b-17-0" xfId="622"/>
    <cellStyle name="上级补助项目支出预算表12 __b-18-0" xfId="623"/>
    <cellStyle name="上级补助项目支出预算表12 __b-19-0" xfId="624"/>
    <cellStyle name="上级补助项目支出预算表12 __b-20-0" xfId="625"/>
    <cellStyle name="上级补助项目支出预算表12 __b-21-0" xfId="626"/>
    <cellStyle name="上级补助项目支出预算表12 __b-22-0" xfId="627"/>
    <cellStyle name="上级补助项目支出预算表12 __b-23-0" xfId="628"/>
    <cellStyle name="上级补助项目支出预算表12 __b-24-0" xfId="629"/>
    <cellStyle name="上级补助项目支出预算表12 __b-25-0" xfId="630"/>
    <cellStyle name="上级补助项目支出预算表12 __b-26-0" xfId="631"/>
    <cellStyle name="上级补助项目支出预算表12 __b-27-0" xfId="632"/>
    <cellStyle name="上级补助项目支出预算表12 __b-28-0" xfId="633"/>
    <cellStyle name="上级补助项目支出预算表12 __b-29-0" xfId="634"/>
    <cellStyle name="上级补助项目支出预算表12 __b-30-0" xfId="635"/>
    <cellStyle name="部门项目中期规划预算表13 __b-1-0" xfId="636"/>
    <cellStyle name="部门项目中期规划预算表13 __b-2-0" xfId="637"/>
    <cellStyle name="部门项目中期规划预算表13 __b-3-0" xfId="638"/>
    <cellStyle name="部门项目中期规划预算表13 __b-4-0" xfId="639"/>
    <cellStyle name="部门项目中期规划预算表13 __b-5-0" xfId="640"/>
    <cellStyle name="部门项目中期规划预算表13 __b-6-0" xfId="641"/>
    <cellStyle name="部门项目中期规划预算表13 __b-7-0" xfId="642"/>
    <cellStyle name="部门项目中期规划预算表13 __b-8-0" xfId="643"/>
    <cellStyle name="部门项目中期规划预算表13 __b-9-0" xfId="644"/>
    <cellStyle name="部门项目中期规划预算表13 __b-10-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16-0" xfId="651"/>
    <cellStyle name="部门项目中期规划预算表13 __b-17-0" xfId="652"/>
    <cellStyle name="部门项目中期规划预算表13 __b-18-0" xfId="653"/>
    <cellStyle name="部门项目中期规划预算表13 __b-19-0" xfId="654"/>
    <cellStyle name="部门项目中期规划预算表13 __b-20-0" xfId="655"/>
    <cellStyle name="部门项目中期规划预算表13 __b-21-0" xfId="656"/>
    <cellStyle name="部门项目中期规划预算表13 __b-22-0" xfId="657"/>
    <cellStyle name="部门项目中期规划预算表13 __b-23-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tabSelected="1" workbookViewId="0">
      <selection activeCell="J9" sqref="J9"/>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06" t="s">
        <v>0</v>
      </c>
    </row>
    <row r="2" ht="36" customHeight="1" spans="1:4">
      <c r="A2" s="125" t="s">
        <v>1</v>
      </c>
      <c r="B2" s="273"/>
      <c r="C2" s="273"/>
      <c r="D2" s="273"/>
    </row>
    <row r="3" ht="21" customHeight="1" spans="1:4">
      <c r="A3" s="274" t="str">
        <f>"单位名称："&amp;"曲靖市中医医院"</f>
        <v>单位名称：曲靖市中医医院</v>
      </c>
      <c r="B3" s="275"/>
      <c r="C3" s="275"/>
      <c r="D3" s="281" t="s">
        <v>2</v>
      </c>
    </row>
    <row r="4" ht="19.5" customHeight="1" spans="1:4">
      <c r="A4" s="276" t="s">
        <v>3</v>
      </c>
      <c r="B4" s="277"/>
      <c r="C4" s="276" t="s">
        <v>4</v>
      </c>
      <c r="D4" s="277"/>
    </row>
    <row r="5" ht="19.5" customHeight="1" spans="1:4">
      <c r="A5" s="278" t="s">
        <v>5</v>
      </c>
      <c r="B5" s="278" t="s">
        <v>6</v>
      </c>
      <c r="C5" s="278" t="s">
        <v>7</v>
      </c>
      <c r="D5" s="278" t="s">
        <v>6</v>
      </c>
    </row>
    <row r="6" ht="19.5" customHeight="1" spans="1:4">
      <c r="A6" s="279"/>
      <c r="B6" s="279"/>
      <c r="C6" s="279"/>
      <c r="D6" s="279"/>
    </row>
    <row r="7" ht="20.25" customHeight="1" spans="1:4">
      <c r="A7" s="13" t="s">
        <v>8</v>
      </c>
      <c r="B7" s="15">
        <v>235.97351</v>
      </c>
      <c r="C7" s="280" t="str">
        <f>"一"&amp;"、"&amp;"一般公共服务支出"</f>
        <v>一、一般公共服务支出</v>
      </c>
      <c r="D7" s="15"/>
    </row>
    <row r="8" ht="20.25" customHeight="1" spans="1:4">
      <c r="A8" s="13" t="s">
        <v>9</v>
      </c>
      <c r="B8" s="15"/>
      <c r="C8" s="280" t="str">
        <f>"二"&amp;"、"&amp;"外交支出"</f>
        <v>二、外交支出</v>
      </c>
      <c r="D8" s="15"/>
    </row>
    <row r="9" ht="20.25" customHeight="1" spans="1:4">
      <c r="A9" s="13" t="s">
        <v>10</v>
      </c>
      <c r="B9" s="15"/>
      <c r="C9" s="280" t="str">
        <f>"三"&amp;"、"&amp;"国防支出"</f>
        <v>三、国防支出</v>
      </c>
      <c r="D9" s="15"/>
    </row>
    <row r="10" ht="20.25" customHeight="1" spans="1:4">
      <c r="A10" s="13" t="s">
        <v>11</v>
      </c>
      <c r="B10" s="15"/>
      <c r="C10" s="280" t="str">
        <f>"四"&amp;"、"&amp;"公共安全支出"</f>
        <v>四、公共安全支出</v>
      </c>
      <c r="D10" s="15"/>
    </row>
    <row r="11" ht="20.25" customHeight="1" spans="1:4">
      <c r="A11" s="13" t="s">
        <v>12</v>
      </c>
      <c r="B11" s="15">
        <v>51121.018233</v>
      </c>
      <c r="C11" s="280" t="str">
        <f>"五"&amp;"、"&amp;"教育支出"</f>
        <v>五、教育支出</v>
      </c>
      <c r="D11" s="15"/>
    </row>
    <row r="12" ht="20.25" customHeight="1" spans="1:4">
      <c r="A12" s="13" t="s">
        <v>13</v>
      </c>
      <c r="B12" s="15">
        <v>51121.018233</v>
      </c>
      <c r="C12" s="280" t="str">
        <f>"六"&amp;"、"&amp;"科学技术支出"</f>
        <v>六、科学技术支出</v>
      </c>
      <c r="D12" s="15"/>
    </row>
    <row r="13" ht="20.25" customHeight="1" spans="1:4">
      <c r="A13" s="13" t="s">
        <v>14</v>
      </c>
      <c r="B13" s="15"/>
      <c r="C13" s="280" t="str">
        <f>"七"&amp;"、"&amp;"文化旅游体育与传媒支出"</f>
        <v>七、文化旅游体育与传媒支出</v>
      </c>
      <c r="D13" s="15"/>
    </row>
    <row r="14" ht="20.25" customHeight="1" spans="1:4">
      <c r="A14" s="13" t="s">
        <v>15</v>
      </c>
      <c r="B14" s="15"/>
      <c r="C14" s="280" t="str">
        <f>"八"&amp;"、"&amp;"社会保障和就业支出"</f>
        <v>八、社会保障和就业支出</v>
      </c>
      <c r="D14" s="15">
        <v>28.97351</v>
      </c>
    </row>
    <row r="15" ht="20.25" customHeight="1" spans="1:4">
      <c r="A15" s="13" t="s">
        <v>16</v>
      </c>
      <c r="B15" s="15"/>
      <c r="C15" s="280" t="str">
        <f>"九"&amp;"、"&amp;"社会保险基金支出"</f>
        <v>九、社会保险基金支出</v>
      </c>
      <c r="D15" s="15"/>
    </row>
    <row r="16" ht="20.25" customHeight="1" spans="1:4">
      <c r="A16" s="13" t="s">
        <v>17</v>
      </c>
      <c r="B16" s="15"/>
      <c r="C16" s="280" t="str">
        <f>"十"&amp;"、"&amp;"卫生健康支出"</f>
        <v>十、卫生健康支出</v>
      </c>
      <c r="D16" s="15">
        <v>51328.018233</v>
      </c>
    </row>
    <row r="17" ht="20.25" customHeight="1" spans="1:4">
      <c r="A17" s="13"/>
      <c r="B17" s="15"/>
      <c r="C17" s="280" t="str">
        <f>"十一"&amp;"、"&amp;"节能环保支出"</f>
        <v>十一、节能环保支出</v>
      </c>
      <c r="D17" s="15"/>
    </row>
    <row r="18" ht="20.25" customHeight="1" spans="1:4">
      <c r="A18" s="13"/>
      <c r="B18" s="13"/>
      <c r="C18" s="280" t="str">
        <f>"十二"&amp;"、"&amp;"城乡社区支出"</f>
        <v>十二、城乡社区支出</v>
      </c>
      <c r="D18" s="15"/>
    </row>
    <row r="19" ht="20.25" customHeight="1" spans="1:4">
      <c r="A19" s="13"/>
      <c r="B19" s="13"/>
      <c r="C19" s="280" t="str">
        <f>"十三"&amp;"、"&amp;"农林水支出"</f>
        <v>十三、农林水支出</v>
      </c>
      <c r="D19" s="15"/>
    </row>
    <row r="20" ht="20.25" customHeight="1" spans="1:4">
      <c r="A20" s="13"/>
      <c r="B20" s="13"/>
      <c r="C20" s="280" t="str">
        <f>"十四"&amp;"、"&amp;"交通运输支出"</f>
        <v>十四、交通运输支出</v>
      </c>
      <c r="D20" s="15"/>
    </row>
    <row r="21" ht="20.25" customHeight="1" spans="1:4">
      <c r="A21" s="13"/>
      <c r="B21" s="13"/>
      <c r="C21" s="280" t="str">
        <f>"十五"&amp;"、"&amp;"资源勘探工业信息等支出"</f>
        <v>十五、资源勘探工业信息等支出</v>
      </c>
      <c r="D21" s="15"/>
    </row>
    <row r="22" ht="20.25" customHeight="1" spans="1:4">
      <c r="A22" s="13"/>
      <c r="B22" s="13"/>
      <c r="C22" s="280" t="str">
        <f>"十六"&amp;"、"&amp;"商业服务业等支出"</f>
        <v>十六、商业服务业等支出</v>
      </c>
      <c r="D22" s="15"/>
    </row>
    <row r="23" ht="20.25" customHeight="1" spans="1:4">
      <c r="A23" s="13"/>
      <c r="B23" s="13"/>
      <c r="C23" s="280" t="str">
        <f>"十七"&amp;"、"&amp;"金融支出"</f>
        <v>十七、金融支出</v>
      </c>
      <c r="D23" s="15"/>
    </row>
    <row r="24" ht="20.25" customHeight="1" spans="1:4">
      <c r="A24" s="13"/>
      <c r="B24" s="13"/>
      <c r="C24" s="280" t="str">
        <f>"十八"&amp;"、"&amp;"援助其他地区支出"</f>
        <v>十八、援助其他地区支出</v>
      </c>
      <c r="D24" s="15"/>
    </row>
    <row r="25" ht="20.25" customHeight="1" spans="1:4">
      <c r="A25" s="13"/>
      <c r="B25" s="13"/>
      <c r="C25" s="280" t="str">
        <f>"十九"&amp;"、"&amp;"自然资源海洋气象等支出"</f>
        <v>十九、自然资源海洋气象等支出</v>
      </c>
      <c r="D25" s="15"/>
    </row>
    <row r="26" ht="20.25" customHeight="1" spans="1:4">
      <c r="A26" s="13"/>
      <c r="B26" s="13"/>
      <c r="C26" s="280" t="str">
        <f>"二十"&amp;"、"&amp;"住房保障支出"</f>
        <v>二十、住房保障支出</v>
      </c>
      <c r="D26" s="15"/>
    </row>
    <row r="27" ht="20.25" customHeight="1" spans="1:4">
      <c r="A27" s="13"/>
      <c r="B27" s="13"/>
      <c r="C27" s="280" t="str">
        <f>"二十一"&amp;"、"&amp;"粮油物资储备支出"</f>
        <v>二十一、粮油物资储备支出</v>
      </c>
      <c r="D27" s="15"/>
    </row>
    <row r="28" ht="20.25" customHeight="1" spans="1:4">
      <c r="A28" s="13"/>
      <c r="B28" s="13"/>
      <c r="C28" s="280" t="str">
        <f>"二十二"&amp;"、"&amp;"灾害防治及应急管理支出"</f>
        <v>二十二、灾害防治及应急管理支出</v>
      </c>
      <c r="D28" s="15"/>
    </row>
    <row r="29" ht="20.25" customHeight="1" spans="1:4">
      <c r="A29" s="13"/>
      <c r="B29" s="13"/>
      <c r="C29" s="280" t="str">
        <f>"二十三"&amp;"、"&amp;"预备费"</f>
        <v>二十三、预备费</v>
      </c>
      <c r="D29" s="15"/>
    </row>
    <row r="30" ht="20.25" customHeight="1" spans="1:4">
      <c r="A30" s="13"/>
      <c r="B30" s="13"/>
      <c r="C30" s="280" t="str">
        <f>"二十四"&amp;"、"&amp;"其他支出"</f>
        <v>二十四、其他支出</v>
      </c>
      <c r="D30" s="15"/>
    </row>
    <row r="31" ht="20.25" customHeight="1" spans="1:4">
      <c r="A31" s="13"/>
      <c r="B31" s="13"/>
      <c r="C31" s="280" t="str">
        <f>"二十五"&amp;"、"&amp;"转移性支出"</f>
        <v>二十五、转移性支出</v>
      </c>
      <c r="D31" s="15"/>
    </row>
    <row r="32" ht="20.25" customHeight="1" spans="1:4">
      <c r="A32" s="13"/>
      <c r="B32" s="13"/>
      <c r="C32" s="280" t="str">
        <f>"二十六"&amp;"、"&amp;"债务还本支出"</f>
        <v>二十六、债务还本支出</v>
      </c>
      <c r="D32" s="15"/>
    </row>
    <row r="33" ht="20.25" customHeight="1" spans="1:4">
      <c r="A33" s="13"/>
      <c r="B33" s="13"/>
      <c r="C33" s="280" t="str">
        <f>"二十七"&amp;"、"&amp;"债务付息支出"</f>
        <v>二十七、债务付息支出</v>
      </c>
      <c r="D33" s="15"/>
    </row>
    <row r="34" ht="20.25" customHeight="1" spans="1:4">
      <c r="A34" s="13"/>
      <c r="B34" s="13"/>
      <c r="C34" s="280" t="str">
        <f>"二十八"&amp;"、"&amp;"债务发行费用支出"</f>
        <v>二十八、债务发行费用支出</v>
      </c>
      <c r="D34" s="15"/>
    </row>
    <row r="35" ht="20.25" customHeight="1" spans="1:4">
      <c r="A35" s="13"/>
      <c r="B35" s="13"/>
      <c r="C35" s="280" t="str">
        <f>"二十九"&amp;"、"&amp;"抗疫特别国债安排的支出"</f>
        <v>二十九、抗疫特别国债安排的支出</v>
      </c>
      <c r="D35" s="15"/>
    </row>
    <row r="36" ht="20.25" customHeight="1" spans="1:4">
      <c r="A36" s="211" t="s">
        <v>18</v>
      </c>
      <c r="B36" s="15">
        <v>51356.991743</v>
      </c>
      <c r="C36" s="211" t="s">
        <v>19</v>
      </c>
      <c r="D36" s="15">
        <v>51356.991743</v>
      </c>
    </row>
    <row r="37" ht="20.25" customHeight="1" spans="1:4">
      <c r="A37" s="13" t="s">
        <v>20</v>
      </c>
      <c r="B37" s="15"/>
      <c r="C37" s="13" t="s">
        <v>21</v>
      </c>
      <c r="D37" s="15"/>
    </row>
    <row r="38" ht="20.25" customHeight="1" spans="1:4">
      <c r="A38" s="211" t="s">
        <v>22</v>
      </c>
      <c r="B38" s="15">
        <v>51356.991743</v>
      </c>
      <c r="C38" s="211" t="s">
        <v>23</v>
      </c>
      <c r="D38" s="15">
        <v>51356.991743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4"/>
  <sheetViews>
    <sheetView topLeftCell="C1" workbookViewId="0">
      <selection activeCell="B2" sqref="B2:K2"/>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083333333333" customWidth="1"/>
  </cols>
  <sheetData>
    <row r="1" customHeight="1" spans="11:11">
      <c r="K1" s="55" t="s">
        <v>294</v>
      </c>
    </row>
    <row r="2" ht="28.5" customHeight="1" spans="2:11">
      <c r="B2" s="51" t="s">
        <v>295</v>
      </c>
      <c r="C2" s="3"/>
      <c r="D2" s="3"/>
      <c r="E2" s="3"/>
      <c r="F2" s="3"/>
      <c r="G2" s="52"/>
      <c r="H2" s="3"/>
      <c r="I2" s="52"/>
      <c r="J2" s="52"/>
      <c r="K2" s="3"/>
    </row>
    <row r="3" ht="17.25" customHeight="1" spans="1:2">
      <c r="A3" t="str">
        <f>"单位名称："&amp;"曲靖市中医医院"</f>
        <v>单位名称：曲靖市中医医院</v>
      </c>
      <c r="B3" s="4"/>
    </row>
    <row r="4" ht="44.25" customHeight="1" spans="1:11">
      <c r="A4" s="135" t="s">
        <v>228</v>
      </c>
      <c r="B4" s="47" t="s">
        <v>296</v>
      </c>
      <c r="C4" s="47" t="s">
        <v>297</v>
      </c>
      <c r="D4" s="47" t="s">
        <v>298</v>
      </c>
      <c r="E4" s="47" t="s">
        <v>299</v>
      </c>
      <c r="F4" s="47" t="s">
        <v>300</v>
      </c>
      <c r="G4" s="53" t="s">
        <v>301</v>
      </c>
      <c r="H4" s="47" t="s">
        <v>302</v>
      </c>
      <c r="I4" s="53" t="s">
        <v>303</v>
      </c>
      <c r="J4" s="53" t="s">
        <v>304</v>
      </c>
      <c r="K4" s="47" t="s">
        <v>305</v>
      </c>
    </row>
    <row r="5" ht="18.75" customHeight="1" spans="1:11">
      <c r="A5" s="136">
        <v>1</v>
      </c>
      <c r="B5" s="137">
        <v>2</v>
      </c>
      <c r="C5" s="137">
        <v>3</v>
      </c>
      <c r="D5" s="137">
        <v>4</v>
      </c>
      <c r="E5" s="137">
        <v>5</v>
      </c>
      <c r="F5" s="137">
        <v>6</v>
      </c>
      <c r="G5" s="138">
        <v>7</v>
      </c>
      <c r="H5" s="137">
        <v>8</v>
      </c>
      <c r="I5" s="138">
        <v>9</v>
      </c>
      <c r="J5" s="138">
        <v>10</v>
      </c>
      <c r="K5" s="137">
        <v>11</v>
      </c>
    </row>
    <row r="6" ht="21.75" customHeight="1" spans="1:11">
      <c r="A6" s="14"/>
      <c r="B6" s="13" t="s">
        <v>43</v>
      </c>
      <c r="C6" s="14"/>
      <c r="D6" s="14"/>
      <c r="E6" s="14"/>
      <c r="F6" s="14"/>
      <c r="G6" s="14"/>
      <c r="H6" s="14"/>
      <c r="I6" s="14"/>
      <c r="J6" s="14"/>
      <c r="K6" s="14"/>
    </row>
    <row r="7" ht="19.5" customHeight="1" spans="1:11">
      <c r="A7" s="139" t="s">
        <v>293</v>
      </c>
      <c r="B7" s="13" t="s">
        <v>292</v>
      </c>
      <c r="C7" s="13" t="s">
        <v>306</v>
      </c>
      <c r="D7" s="13" t="s">
        <v>307</v>
      </c>
      <c r="E7" s="13" t="s">
        <v>308</v>
      </c>
      <c r="F7" s="13" t="s">
        <v>309</v>
      </c>
      <c r="G7" s="13" t="s">
        <v>310</v>
      </c>
      <c r="H7" s="13" t="s">
        <v>109</v>
      </c>
      <c r="I7" s="13" t="s">
        <v>311</v>
      </c>
      <c r="J7" s="13" t="s">
        <v>312</v>
      </c>
      <c r="K7" s="13" t="s">
        <v>313</v>
      </c>
    </row>
    <row r="8" ht="19.5" customHeight="1" spans="1:11">
      <c r="A8" s="139" t="s">
        <v>293</v>
      </c>
      <c r="B8" s="13" t="s">
        <v>292</v>
      </c>
      <c r="C8" s="13" t="s">
        <v>306</v>
      </c>
      <c r="D8" s="13" t="s">
        <v>307</v>
      </c>
      <c r="E8" s="13" t="s">
        <v>308</v>
      </c>
      <c r="F8" s="13" t="s">
        <v>314</v>
      </c>
      <c r="G8" s="13" t="s">
        <v>310</v>
      </c>
      <c r="H8" s="13" t="s">
        <v>109</v>
      </c>
      <c r="I8" s="13" t="s">
        <v>311</v>
      </c>
      <c r="J8" s="13" t="s">
        <v>312</v>
      </c>
      <c r="K8" s="13" t="s">
        <v>315</v>
      </c>
    </row>
    <row r="9" ht="19.5" customHeight="1" spans="1:11">
      <c r="A9" s="139" t="s">
        <v>293</v>
      </c>
      <c r="B9" s="13" t="s">
        <v>292</v>
      </c>
      <c r="C9" s="13" t="s">
        <v>306</v>
      </c>
      <c r="D9" s="13" t="s">
        <v>307</v>
      </c>
      <c r="E9" s="13" t="s">
        <v>316</v>
      </c>
      <c r="F9" s="13" t="s">
        <v>317</v>
      </c>
      <c r="G9" s="13" t="s">
        <v>318</v>
      </c>
      <c r="H9" s="13" t="s">
        <v>319</v>
      </c>
      <c r="I9" s="13" t="s">
        <v>320</v>
      </c>
      <c r="J9" s="13" t="s">
        <v>321</v>
      </c>
      <c r="K9" s="13" t="s">
        <v>317</v>
      </c>
    </row>
    <row r="10" ht="19.5" customHeight="1" spans="1:11">
      <c r="A10" s="139" t="s">
        <v>293</v>
      </c>
      <c r="B10" s="13" t="s">
        <v>292</v>
      </c>
      <c r="C10" s="13" t="s">
        <v>306</v>
      </c>
      <c r="D10" s="13" t="s">
        <v>307</v>
      </c>
      <c r="E10" s="13" t="s">
        <v>316</v>
      </c>
      <c r="F10" s="13" t="s">
        <v>322</v>
      </c>
      <c r="G10" s="13" t="s">
        <v>310</v>
      </c>
      <c r="H10" s="13" t="s">
        <v>323</v>
      </c>
      <c r="I10" s="13" t="s">
        <v>324</v>
      </c>
      <c r="J10" s="13" t="s">
        <v>312</v>
      </c>
      <c r="K10" s="13" t="s">
        <v>325</v>
      </c>
    </row>
    <row r="11" ht="19.5" customHeight="1" spans="1:11">
      <c r="A11" s="139" t="s">
        <v>293</v>
      </c>
      <c r="B11" s="13" t="s">
        <v>292</v>
      </c>
      <c r="C11" s="13" t="s">
        <v>306</v>
      </c>
      <c r="D11" s="13" t="s">
        <v>326</v>
      </c>
      <c r="E11" s="13" t="s">
        <v>327</v>
      </c>
      <c r="F11" s="13" t="s">
        <v>328</v>
      </c>
      <c r="G11" s="13" t="s">
        <v>310</v>
      </c>
      <c r="H11" s="13" t="s">
        <v>329</v>
      </c>
      <c r="I11" s="13" t="s">
        <v>324</v>
      </c>
      <c r="J11" s="13" t="s">
        <v>312</v>
      </c>
      <c r="K11" s="13" t="s">
        <v>330</v>
      </c>
    </row>
    <row r="12" ht="19.5" customHeight="1" spans="1:11">
      <c r="A12" s="139" t="s">
        <v>293</v>
      </c>
      <c r="B12" s="13" t="s">
        <v>292</v>
      </c>
      <c r="C12" s="13" t="s">
        <v>306</v>
      </c>
      <c r="D12" s="13" t="s">
        <v>326</v>
      </c>
      <c r="E12" s="13" t="s">
        <v>331</v>
      </c>
      <c r="F12" s="13" t="s">
        <v>332</v>
      </c>
      <c r="G12" s="13" t="s">
        <v>310</v>
      </c>
      <c r="H12" s="13" t="s">
        <v>329</v>
      </c>
      <c r="I12" s="13" t="s">
        <v>324</v>
      </c>
      <c r="J12" s="13" t="s">
        <v>312</v>
      </c>
      <c r="K12" s="13" t="s">
        <v>333</v>
      </c>
    </row>
    <row r="13" ht="19.5" customHeight="1" spans="1:11">
      <c r="A13" s="139" t="s">
        <v>293</v>
      </c>
      <c r="B13" s="13" t="s">
        <v>292</v>
      </c>
      <c r="C13" s="13" t="s">
        <v>306</v>
      </c>
      <c r="D13" s="13" t="s">
        <v>334</v>
      </c>
      <c r="E13" s="13" t="s">
        <v>335</v>
      </c>
      <c r="F13" s="13" t="s">
        <v>336</v>
      </c>
      <c r="G13" s="13" t="s">
        <v>310</v>
      </c>
      <c r="H13" s="13" t="s">
        <v>337</v>
      </c>
      <c r="I13" s="13" t="s">
        <v>324</v>
      </c>
      <c r="J13" s="13" t="s">
        <v>312</v>
      </c>
      <c r="K13" s="13" t="s">
        <v>338</v>
      </c>
    </row>
    <row r="14" ht="19.5" customHeight="1" spans="1:11">
      <c r="A14" s="139" t="s">
        <v>269</v>
      </c>
      <c r="B14" s="13" t="s">
        <v>268</v>
      </c>
      <c r="C14" s="13" t="s">
        <v>339</v>
      </c>
      <c r="D14" s="13" t="s">
        <v>307</v>
      </c>
      <c r="E14" s="13" t="s">
        <v>308</v>
      </c>
      <c r="F14" s="13" t="s">
        <v>340</v>
      </c>
      <c r="G14" s="13" t="s">
        <v>318</v>
      </c>
      <c r="H14" s="13" t="s">
        <v>110</v>
      </c>
      <c r="I14" s="13" t="s">
        <v>311</v>
      </c>
      <c r="J14" s="13" t="s">
        <v>312</v>
      </c>
      <c r="K14" s="13" t="s">
        <v>341</v>
      </c>
    </row>
    <row r="15" ht="19.5" customHeight="1" spans="1:11">
      <c r="A15" s="139" t="s">
        <v>269</v>
      </c>
      <c r="B15" s="13" t="s">
        <v>268</v>
      </c>
      <c r="C15" s="13" t="s">
        <v>342</v>
      </c>
      <c r="D15" s="13" t="s">
        <v>307</v>
      </c>
      <c r="E15" s="13" t="s">
        <v>308</v>
      </c>
      <c r="F15" s="13" t="s">
        <v>343</v>
      </c>
      <c r="G15" s="13" t="s">
        <v>310</v>
      </c>
      <c r="H15" s="13" t="s">
        <v>344</v>
      </c>
      <c r="I15" s="13" t="s">
        <v>345</v>
      </c>
      <c r="J15" s="13" t="s">
        <v>312</v>
      </c>
      <c r="K15" s="13" t="s">
        <v>341</v>
      </c>
    </row>
    <row r="16" ht="19.5" customHeight="1" spans="1:11">
      <c r="A16" s="139" t="s">
        <v>269</v>
      </c>
      <c r="B16" s="13" t="s">
        <v>268</v>
      </c>
      <c r="C16" s="13" t="s">
        <v>342</v>
      </c>
      <c r="D16" s="13" t="s">
        <v>307</v>
      </c>
      <c r="E16" s="13" t="s">
        <v>346</v>
      </c>
      <c r="F16" s="13" t="s">
        <v>347</v>
      </c>
      <c r="G16" s="13" t="s">
        <v>348</v>
      </c>
      <c r="H16" s="13" t="s">
        <v>349</v>
      </c>
      <c r="I16" s="13" t="s">
        <v>324</v>
      </c>
      <c r="J16" s="13" t="s">
        <v>312</v>
      </c>
      <c r="K16" s="13" t="s">
        <v>350</v>
      </c>
    </row>
    <row r="17" ht="19.5" customHeight="1" spans="1:11">
      <c r="A17" s="139" t="s">
        <v>269</v>
      </c>
      <c r="B17" s="13" t="s">
        <v>268</v>
      </c>
      <c r="C17" s="13" t="s">
        <v>342</v>
      </c>
      <c r="D17" s="13" t="s">
        <v>326</v>
      </c>
      <c r="E17" s="13" t="s">
        <v>327</v>
      </c>
      <c r="F17" s="13" t="s">
        <v>351</v>
      </c>
      <c r="G17" s="13" t="s">
        <v>318</v>
      </c>
      <c r="H17" s="13" t="s">
        <v>351</v>
      </c>
      <c r="I17" s="13" t="s">
        <v>352</v>
      </c>
      <c r="J17" s="13" t="s">
        <v>321</v>
      </c>
      <c r="K17" s="13" t="s">
        <v>353</v>
      </c>
    </row>
    <row r="18" ht="19.5" customHeight="1" spans="1:11">
      <c r="A18" s="139" t="s">
        <v>269</v>
      </c>
      <c r="B18" s="13" t="s">
        <v>268</v>
      </c>
      <c r="C18" s="13" t="s">
        <v>342</v>
      </c>
      <c r="D18" s="13" t="s">
        <v>334</v>
      </c>
      <c r="E18" s="13" t="s">
        <v>335</v>
      </c>
      <c r="F18" s="13" t="s">
        <v>354</v>
      </c>
      <c r="G18" s="13" t="s">
        <v>318</v>
      </c>
      <c r="H18" s="13" t="s">
        <v>355</v>
      </c>
      <c r="I18" s="13" t="s">
        <v>324</v>
      </c>
      <c r="J18" s="13" t="s">
        <v>321</v>
      </c>
      <c r="K18" s="13" t="s">
        <v>356</v>
      </c>
    </row>
    <row r="19" ht="19.5" customHeight="1" spans="1:11">
      <c r="A19" s="139" t="s">
        <v>266</v>
      </c>
      <c r="B19" s="13" t="s">
        <v>264</v>
      </c>
      <c r="C19" s="13" t="s">
        <v>357</v>
      </c>
      <c r="D19" s="13" t="s">
        <v>307</v>
      </c>
      <c r="E19" s="13" t="s">
        <v>308</v>
      </c>
      <c r="F19" s="13" t="s">
        <v>358</v>
      </c>
      <c r="G19" s="13" t="s">
        <v>348</v>
      </c>
      <c r="H19" s="13" t="s">
        <v>111</v>
      </c>
      <c r="I19" s="13" t="s">
        <v>311</v>
      </c>
      <c r="J19" s="13" t="s">
        <v>312</v>
      </c>
      <c r="K19" s="13" t="s">
        <v>359</v>
      </c>
    </row>
    <row r="20" ht="19.5" customHeight="1" spans="1:11">
      <c r="A20" s="139" t="s">
        <v>266</v>
      </c>
      <c r="B20" s="13" t="s">
        <v>264</v>
      </c>
      <c r="C20" s="13" t="s">
        <v>357</v>
      </c>
      <c r="D20" s="13" t="s">
        <v>307</v>
      </c>
      <c r="E20" s="13" t="s">
        <v>316</v>
      </c>
      <c r="F20" s="13" t="s">
        <v>360</v>
      </c>
      <c r="G20" s="13" t="s">
        <v>318</v>
      </c>
      <c r="H20" s="13" t="s">
        <v>361</v>
      </c>
      <c r="I20" s="13" t="s">
        <v>324</v>
      </c>
      <c r="J20" s="13" t="s">
        <v>312</v>
      </c>
      <c r="K20" s="13" t="s">
        <v>362</v>
      </c>
    </row>
    <row r="21" ht="19.5" customHeight="1" spans="1:11">
      <c r="A21" s="139" t="s">
        <v>266</v>
      </c>
      <c r="B21" s="13" t="s">
        <v>264</v>
      </c>
      <c r="C21" s="13" t="s">
        <v>357</v>
      </c>
      <c r="D21" s="13" t="s">
        <v>326</v>
      </c>
      <c r="E21" s="13" t="s">
        <v>327</v>
      </c>
      <c r="F21" s="13" t="s">
        <v>363</v>
      </c>
      <c r="G21" s="13" t="s">
        <v>310</v>
      </c>
      <c r="H21" s="13" t="s">
        <v>349</v>
      </c>
      <c r="I21" s="13" t="s">
        <v>324</v>
      </c>
      <c r="J21" s="13" t="s">
        <v>312</v>
      </c>
      <c r="K21" s="13" t="s">
        <v>364</v>
      </c>
    </row>
    <row r="22" ht="19.5" customHeight="1" spans="1:11">
      <c r="A22" s="139" t="s">
        <v>266</v>
      </c>
      <c r="B22" s="13" t="s">
        <v>264</v>
      </c>
      <c r="C22" s="13" t="s">
        <v>357</v>
      </c>
      <c r="D22" s="13" t="s">
        <v>326</v>
      </c>
      <c r="E22" s="13" t="s">
        <v>327</v>
      </c>
      <c r="F22" s="13" t="s">
        <v>365</v>
      </c>
      <c r="G22" s="13" t="s">
        <v>310</v>
      </c>
      <c r="H22" s="13" t="s">
        <v>337</v>
      </c>
      <c r="I22" s="13" t="s">
        <v>324</v>
      </c>
      <c r="J22" s="13" t="s">
        <v>312</v>
      </c>
      <c r="K22" s="13" t="s">
        <v>366</v>
      </c>
    </row>
    <row r="23" ht="19.5" customHeight="1" spans="1:11">
      <c r="A23" s="139" t="s">
        <v>266</v>
      </c>
      <c r="B23" s="13" t="s">
        <v>264</v>
      </c>
      <c r="C23" s="13" t="s">
        <v>357</v>
      </c>
      <c r="D23" s="13" t="s">
        <v>326</v>
      </c>
      <c r="E23" s="13" t="s">
        <v>331</v>
      </c>
      <c r="F23" s="13" t="s">
        <v>332</v>
      </c>
      <c r="G23" s="13" t="s">
        <v>318</v>
      </c>
      <c r="H23" s="13" t="s">
        <v>319</v>
      </c>
      <c r="I23" s="13" t="s">
        <v>320</v>
      </c>
      <c r="J23" s="13" t="s">
        <v>321</v>
      </c>
      <c r="K23" s="13" t="s">
        <v>367</v>
      </c>
    </row>
    <row r="24" ht="19.5" customHeight="1" spans="1:11">
      <c r="A24" s="139" t="s">
        <v>266</v>
      </c>
      <c r="B24" s="13" t="s">
        <v>264</v>
      </c>
      <c r="C24" s="13" t="s">
        <v>357</v>
      </c>
      <c r="D24" s="13" t="s">
        <v>334</v>
      </c>
      <c r="E24" s="13" t="s">
        <v>335</v>
      </c>
      <c r="F24" s="13" t="s">
        <v>354</v>
      </c>
      <c r="G24" s="13" t="s">
        <v>310</v>
      </c>
      <c r="H24" s="13" t="s">
        <v>337</v>
      </c>
      <c r="I24" s="13" t="s">
        <v>324</v>
      </c>
      <c r="J24" s="13" t="s">
        <v>312</v>
      </c>
      <c r="K24" s="13" t="s">
        <v>368</v>
      </c>
    </row>
  </sheetData>
  <mergeCells count="10">
    <mergeCell ref="B2:K2"/>
    <mergeCell ref="A7:A13"/>
    <mergeCell ref="A14:A18"/>
    <mergeCell ref="A19:A24"/>
    <mergeCell ref="B7:B13"/>
    <mergeCell ref="B14:B18"/>
    <mergeCell ref="B19:B24"/>
    <mergeCell ref="C7:C13"/>
    <mergeCell ref="C14:C18"/>
    <mergeCell ref="C19:C24"/>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E15" sqref="E15"/>
    </sheetView>
  </sheetViews>
  <sheetFormatPr defaultColWidth="9.14166666666667" defaultRowHeight="12" customHeight="1" outlineLevelRow="7"/>
  <cols>
    <col min="1" max="1" width="52" customWidth="1"/>
    <col min="2" max="2" width="17.5" customWidth="1"/>
    <col min="3" max="3" width="15.625" customWidth="1"/>
    <col min="4" max="6" width="8.125" customWidth="1"/>
    <col min="7" max="7" width="8.875" customWidth="1"/>
    <col min="8" max="8" width="6.25" customWidth="1"/>
    <col min="9" max="11" width="8.875" customWidth="1"/>
  </cols>
  <sheetData>
    <row r="1" ht="17.25" customHeight="1" spans="11:11">
      <c r="K1" s="68" t="s">
        <v>369</v>
      </c>
    </row>
    <row r="2" ht="28.5" customHeight="1" spans="2:11">
      <c r="B2" s="125" t="s">
        <v>370</v>
      </c>
      <c r="C2" s="20"/>
      <c r="D2" s="20"/>
      <c r="E2" s="20"/>
      <c r="F2" s="20"/>
      <c r="G2" s="74"/>
      <c r="H2" s="20"/>
      <c r="I2" s="74"/>
      <c r="J2" s="74"/>
      <c r="K2" s="20"/>
    </row>
    <row r="3" ht="17.25" customHeight="1" spans="1:2">
      <c r="A3" t="str">
        <f>"单位名称："&amp;"曲靖市中医医院"</f>
        <v>单位名称：曲靖市中医医院</v>
      </c>
      <c r="B3" s="126"/>
    </row>
    <row r="4" ht="44.25" customHeight="1" spans="1:11">
      <c r="A4" s="127" t="s">
        <v>228</v>
      </c>
      <c r="B4" s="47" t="s">
        <v>296</v>
      </c>
      <c r="C4" s="47" t="s">
        <v>297</v>
      </c>
      <c r="D4" s="47" t="s">
        <v>298</v>
      </c>
      <c r="E4" s="47" t="s">
        <v>299</v>
      </c>
      <c r="F4" s="47" t="s">
        <v>300</v>
      </c>
      <c r="G4" s="53" t="s">
        <v>301</v>
      </c>
      <c r="H4" s="47" t="s">
        <v>302</v>
      </c>
      <c r="I4" s="53" t="s">
        <v>303</v>
      </c>
      <c r="J4" s="53" t="s">
        <v>304</v>
      </c>
      <c r="K4" s="47" t="s">
        <v>305</v>
      </c>
    </row>
    <row r="5" ht="14.25" customHeight="1" spans="1:11">
      <c r="A5" s="128">
        <v>1</v>
      </c>
      <c r="B5" s="129">
        <v>2</v>
      </c>
      <c r="C5" s="130">
        <v>3</v>
      </c>
      <c r="D5" s="131">
        <v>4</v>
      </c>
      <c r="E5" s="131">
        <v>5</v>
      </c>
      <c r="F5" s="131">
        <v>6</v>
      </c>
      <c r="G5" s="131">
        <v>7</v>
      </c>
      <c r="H5" s="130">
        <v>8</v>
      </c>
      <c r="I5" s="131">
        <v>8</v>
      </c>
      <c r="J5" s="130">
        <v>10</v>
      </c>
      <c r="K5" s="130">
        <v>11</v>
      </c>
    </row>
    <row r="6" ht="42" customHeight="1" spans="1:11">
      <c r="A6" s="14"/>
      <c r="B6" s="13"/>
      <c r="C6" s="132"/>
      <c r="D6" s="132"/>
      <c r="E6" s="132"/>
      <c r="F6" s="133"/>
      <c r="G6" s="134"/>
      <c r="H6" s="133"/>
      <c r="I6" s="134"/>
      <c r="J6" s="134"/>
      <c r="K6" s="133"/>
    </row>
    <row r="7" ht="51.75" customHeight="1" spans="1:11">
      <c r="A7" s="128"/>
      <c r="B7" s="13"/>
      <c r="C7" s="13"/>
      <c r="D7" s="13"/>
      <c r="E7" s="13"/>
      <c r="F7" s="13"/>
      <c r="G7" s="13"/>
      <c r="H7" s="13"/>
      <c r="I7" s="13"/>
      <c r="J7" s="13"/>
      <c r="K7" s="32"/>
    </row>
    <row r="8" customHeight="1" spans="1:8">
      <c r="A8" s="36" t="s">
        <v>371</v>
      </c>
      <c r="B8" s="36"/>
      <c r="C8" s="36"/>
      <c r="D8" s="36"/>
      <c r="E8" s="36"/>
      <c r="F8" s="36"/>
      <c r="G8" s="36"/>
      <c r="H8" s="36"/>
    </row>
  </sheetData>
  <mergeCells count="2">
    <mergeCell ref="B2:K2"/>
    <mergeCell ref="A8:H8"/>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workbookViewId="0">
      <selection activeCell="A10" sqref="A10:H10"/>
    </sheetView>
  </sheetViews>
  <sheetFormatPr defaultColWidth="9.14166666666667" defaultRowHeight="14.25" customHeight="1" outlineLevelCol="7"/>
  <cols>
    <col min="1" max="1" width="26.85" customWidth="1"/>
    <col min="2" max="2" width="34.2833333333333" customWidth="1"/>
    <col min="3" max="3" width="30.425" customWidth="1"/>
    <col min="4" max="4" width="28.7083333333333" customWidth="1"/>
    <col min="5" max="6" width="26.85" customWidth="1"/>
  </cols>
  <sheetData>
    <row r="1" ht="12" customHeight="1" spans="1:6">
      <c r="A1" s="103">
        <v>1</v>
      </c>
      <c r="B1" s="104">
        <v>0</v>
      </c>
      <c r="C1" s="103">
        <v>1</v>
      </c>
      <c r="D1" s="119"/>
      <c r="E1" s="119"/>
      <c r="F1" s="102" t="s">
        <v>372</v>
      </c>
    </row>
    <row r="2" ht="26.25" customHeight="1" spans="1:6">
      <c r="A2" s="107" t="s">
        <v>373</v>
      </c>
      <c r="B2" s="107" t="s">
        <v>373</v>
      </c>
      <c r="C2" s="108"/>
      <c r="D2" s="120"/>
      <c r="E2" s="120"/>
      <c r="F2" s="120"/>
    </row>
    <row r="3" ht="13.5" customHeight="1" spans="1:6">
      <c r="A3" s="4" t="str">
        <f>"单位名称："&amp;"曲靖市中医医院"</f>
        <v>单位名称：曲靖市中医医院</v>
      </c>
      <c r="B3" s="4" t="s">
        <v>374</v>
      </c>
      <c r="C3" s="103"/>
      <c r="D3" s="119"/>
      <c r="E3" s="119"/>
      <c r="F3" s="284" t="s">
        <v>2</v>
      </c>
    </row>
    <row r="4" ht="19.5" customHeight="1" spans="1:6">
      <c r="A4" s="66" t="s">
        <v>375</v>
      </c>
      <c r="B4" s="121" t="s">
        <v>46</v>
      </c>
      <c r="C4" s="66" t="s">
        <v>47</v>
      </c>
      <c r="D4" s="10" t="s">
        <v>376</v>
      </c>
      <c r="E4" s="10"/>
      <c r="F4" s="10"/>
    </row>
    <row r="5" ht="18.75" customHeight="1" spans="1:6">
      <c r="A5" s="66"/>
      <c r="B5" s="122"/>
      <c r="C5" s="66"/>
      <c r="D5" s="10" t="s">
        <v>29</v>
      </c>
      <c r="E5" s="10" t="s">
        <v>48</v>
      </c>
      <c r="F5" s="10" t="s">
        <v>49</v>
      </c>
    </row>
    <row r="6" ht="23.25" customHeight="1" spans="1:6">
      <c r="A6" s="53">
        <v>1</v>
      </c>
      <c r="B6" s="115" t="s">
        <v>110</v>
      </c>
      <c r="C6" s="53">
        <v>3</v>
      </c>
      <c r="D6" s="65">
        <v>4</v>
      </c>
      <c r="E6" s="65">
        <v>5</v>
      </c>
      <c r="F6" s="65">
        <v>6</v>
      </c>
    </row>
    <row r="7" ht="23.25" customHeight="1" spans="1:6">
      <c r="A7" s="13"/>
      <c r="B7" s="14"/>
      <c r="C7" s="14"/>
      <c r="D7" s="15"/>
      <c r="E7" s="15"/>
      <c r="F7" s="15"/>
    </row>
    <row r="8" ht="24" customHeight="1" spans="1:6">
      <c r="A8" s="14"/>
      <c r="B8" s="13"/>
      <c r="C8" s="13"/>
      <c r="D8" s="15"/>
      <c r="E8" s="15"/>
      <c r="F8" s="15"/>
    </row>
    <row r="9" ht="18.75" customHeight="1" spans="1:6">
      <c r="A9" s="123" t="s">
        <v>69</v>
      </c>
      <c r="B9" s="123" t="s">
        <v>69</v>
      </c>
      <c r="C9" s="124" t="s">
        <v>69</v>
      </c>
      <c r="D9" s="15"/>
      <c r="E9" s="15"/>
      <c r="F9" s="15"/>
    </row>
    <row r="10" customHeight="1" spans="1:8">
      <c r="A10" s="36" t="s">
        <v>377</v>
      </c>
      <c r="B10" s="36"/>
      <c r="C10" s="36"/>
      <c r="D10" s="36"/>
      <c r="E10" s="36"/>
      <c r="F10" s="36"/>
      <c r="G10" s="36"/>
      <c r="H10" s="36"/>
    </row>
  </sheetData>
  <mergeCells count="8">
    <mergeCell ref="A2:F2"/>
    <mergeCell ref="A3:C3"/>
    <mergeCell ref="D4:F4"/>
    <mergeCell ref="A9:C9"/>
    <mergeCell ref="A10:H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workbookViewId="0">
      <selection activeCell="C18" sqref="C18"/>
    </sheetView>
  </sheetViews>
  <sheetFormatPr defaultColWidth="9.14166666666667" defaultRowHeight="14.25" customHeight="1" outlineLevelCol="7"/>
  <cols>
    <col min="1" max="1" width="23.575" customWidth="1"/>
    <col min="2" max="2" width="30.425" customWidth="1"/>
    <col min="3" max="3" width="26.1416666666667" customWidth="1"/>
    <col min="4" max="4" width="25.2833333333333" customWidth="1"/>
    <col min="5" max="6" width="23.575" customWidth="1"/>
  </cols>
  <sheetData>
    <row r="1" ht="12" customHeight="1" spans="1:6">
      <c r="A1" s="103">
        <v>1</v>
      </c>
      <c r="B1" s="104">
        <v>0</v>
      </c>
      <c r="C1" s="103">
        <v>1</v>
      </c>
      <c r="D1" s="105"/>
      <c r="E1" s="105"/>
      <c r="F1" s="106" t="s">
        <v>372</v>
      </c>
    </row>
    <row r="2" ht="26.25" customHeight="1" spans="1:6">
      <c r="A2" s="107" t="s">
        <v>378</v>
      </c>
      <c r="B2" s="107" t="s">
        <v>373</v>
      </c>
      <c r="C2" s="108"/>
      <c r="D2" s="109"/>
      <c r="E2" s="109"/>
      <c r="F2" s="109"/>
    </row>
    <row r="3" ht="13.5" customHeight="1" spans="1:6">
      <c r="A3" s="4" t="str">
        <f>"单位名称："&amp;"曲靖市中医医院"</f>
        <v>单位名称：曲靖市中医医院</v>
      </c>
      <c r="B3" s="110" t="s">
        <v>374</v>
      </c>
      <c r="C3" s="103"/>
      <c r="D3" s="105"/>
      <c r="E3" s="105"/>
      <c r="F3" s="284" t="s">
        <v>2</v>
      </c>
    </row>
    <row r="4" ht="19.5" customHeight="1" spans="1:6">
      <c r="A4" s="111" t="s">
        <v>375</v>
      </c>
      <c r="B4" s="112" t="s">
        <v>46</v>
      </c>
      <c r="C4" s="111" t="s">
        <v>47</v>
      </c>
      <c r="D4" s="38" t="s">
        <v>379</v>
      </c>
      <c r="E4" s="39"/>
      <c r="F4" s="40"/>
    </row>
    <row r="5" ht="18.75" customHeight="1" spans="1:6">
      <c r="A5" s="113"/>
      <c r="B5" s="114"/>
      <c r="C5" s="113"/>
      <c r="D5" s="25" t="s">
        <v>29</v>
      </c>
      <c r="E5" s="38" t="s">
        <v>48</v>
      </c>
      <c r="F5" s="25" t="s">
        <v>49</v>
      </c>
    </row>
    <row r="6" ht="18.75" customHeight="1" spans="1:6">
      <c r="A6" s="53">
        <v>1</v>
      </c>
      <c r="B6" s="115" t="s">
        <v>110</v>
      </c>
      <c r="C6" s="53">
        <v>3</v>
      </c>
      <c r="D6" s="65">
        <v>4</v>
      </c>
      <c r="E6" s="65">
        <v>5</v>
      </c>
      <c r="F6" s="65">
        <v>6</v>
      </c>
    </row>
    <row r="7" ht="21" customHeight="1" spans="1:6">
      <c r="A7" s="13"/>
      <c r="B7" s="116"/>
      <c r="C7" s="116"/>
      <c r="D7" s="15"/>
      <c r="E7" s="15"/>
      <c r="F7" s="15"/>
    </row>
    <row r="8" ht="21" customHeight="1" spans="1:6">
      <c r="A8" s="116"/>
      <c r="B8" s="13"/>
      <c r="C8" s="13"/>
      <c r="D8" s="15"/>
      <c r="E8" s="15"/>
      <c r="F8" s="15"/>
    </row>
    <row r="9" ht="18.75" customHeight="1" spans="1:6">
      <c r="A9" s="117" t="s">
        <v>69</v>
      </c>
      <c r="B9" s="117" t="s">
        <v>69</v>
      </c>
      <c r="C9" s="118" t="s">
        <v>69</v>
      </c>
      <c r="D9" s="15"/>
      <c r="E9" s="15"/>
      <c r="F9" s="15"/>
    </row>
    <row r="10" customHeight="1" spans="1:8">
      <c r="A10" s="36" t="s">
        <v>380</v>
      </c>
      <c r="B10" s="36"/>
      <c r="C10" s="36"/>
      <c r="D10" s="36"/>
      <c r="E10" s="36"/>
      <c r="F10" s="36"/>
      <c r="G10" s="36"/>
      <c r="H10" s="36"/>
    </row>
  </sheetData>
  <mergeCells count="8">
    <mergeCell ref="A2:F2"/>
    <mergeCell ref="A3:C3"/>
    <mergeCell ref="D4:F4"/>
    <mergeCell ref="A9:C9"/>
    <mergeCell ref="A10:H10"/>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9"/>
  <sheetViews>
    <sheetView topLeftCell="A37" workbookViewId="0">
      <selection activeCell="D9" sqref="D9:D58"/>
    </sheetView>
  </sheetViews>
  <sheetFormatPr defaultColWidth="9.14166666666667" defaultRowHeight="14.25" customHeight="1"/>
  <cols>
    <col min="1" max="1" width="23.125" customWidth="1"/>
    <col min="2" max="2" width="20.125" customWidth="1"/>
    <col min="3" max="3" width="26.125" customWidth="1"/>
    <col min="4" max="5" width="4.375" customWidth="1"/>
    <col min="6" max="6" width="19.375" customWidth="1"/>
    <col min="7" max="7" width="8.125" customWidth="1"/>
    <col min="8" max="8" width="11.875" customWidth="1"/>
    <col min="9" max="9" width="6.25" customWidth="1"/>
    <col min="10" max="10" width="15.625" customWidth="1"/>
    <col min="11" max="11" width="17.5" customWidth="1"/>
    <col min="12" max="14" width="8.125" customWidth="1"/>
    <col min="15" max="15" width="11.875" customWidth="1"/>
    <col min="16" max="16" width="15.625" customWidth="1"/>
    <col min="17" max="17" width="8.875" customWidth="1"/>
  </cols>
  <sheetData>
    <row r="1" ht="13.5" customHeight="1" spans="15:17">
      <c r="O1" s="68"/>
      <c r="P1" s="68"/>
      <c r="Q1" s="41" t="s">
        <v>381</v>
      </c>
    </row>
    <row r="2" ht="27.75" customHeight="1" spans="1:17">
      <c r="A2" s="42" t="s">
        <v>382</v>
      </c>
      <c r="B2" s="20"/>
      <c r="C2" s="20"/>
      <c r="D2" s="20"/>
      <c r="E2" s="20"/>
      <c r="F2" s="20"/>
      <c r="G2" s="20"/>
      <c r="H2" s="20"/>
      <c r="I2" s="20"/>
      <c r="J2" s="20"/>
      <c r="K2" s="74"/>
      <c r="L2" s="20"/>
      <c r="M2" s="20"/>
      <c r="N2" s="20"/>
      <c r="O2" s="74"/>
      <c r="P2" s="74"/>
      <c r="Q2" s="20"/>
    </row>
    <row r="3" ht="18.75" customHeight="1" spans="1:17">
      <c r="A3" s="43" t="str">
        <f>"单位名称："&amp;"曲靖市中医医院"</f>
        <v>单位名称：曲靖市中医医院</v>
      </c>
      <c r="B3" s="22"/>
      <c r="C3" s="22"/>
      <c r="D3" s="22"/>
      <c r="E3" s="22"/>
      <c r="F3" s="22"/>
      <c r="G3" s="22"/>
      <c r="H3" s="22"/>
      <c r="I3" s="22"/>
      <c r="J3" s="22"/>
      <c r="O3" s="89"/>
      <c r="P3" s="89"/>
      <c r="Q3" s="284" t="s">
        <v>2</v>
      </c>
    </row>
    <row r="4" ht="15.75" customHeight="1" spans="1:17">
      <c r="A4" s="24" t="s">
        <v>383</v>
      </c>
      <c r="B4" s="76" t="s">
        <v>384</v>
      </c>
      <c r="C4" s="76" t="s">
        <v>385</v>
      </c>
      <c r="D4" s="76" t="s">
        <v>386</v>
      </c>
      <c r="E4" s="76" t="s">
        <v>387</v>
      </c>
      <c r="F4" s="76" t="s">
        <v>388</v>
      </c>
      <c r="G4" s="45" t="s">
        <v>234</v>
      </c>
      <c r="H4" s="45"/>
      <c r="I4" s="45"/>
      <c r="J4" s="45"/>
      <c r="K4" s="90"/>
      <c r="L4" s="45"/>
      <c r="M4" s="45"/>
      <c r="N4" s="45"/>
      <c r="O4" s="91"/>
      <c r="P4" s="90"/>
      <c r="Q4" s="46"/>
    </row>
    <row r="5" ht="17.25" customHeight="1" spans="1:17">
      <c r="A5" s="27"/>
      <c r="B5" s="78"/>
      <c r="C5" s="78"/>
      <c r="D5" s="78"/>
      <c r="E5" s="78"/>
      <c r="F5" s="78"/>
      <c r="G5" s="78" t="s">
        <v>29</v>
      </c>
      <c r="H5" s="78" t="s">
        <v>32</v>
      </c>
      <c r="I5" s="78" t="s">
        <v>389</v>
      </c>
      <c r="J5" s="78" t="s">
        <v>390</v>
      </c>
      <c r="K5" s="79" t="s">
        <v>391</v>
      </c>
      <c r="L5" s="92" t="s">
        <v>36</v>
      </c>
      <c r="M5" s="92"/>
      <c r="N5" s="92"/>
      <c r="O5" s="93"/>
      <c r="P5" s="98"/>
      <c r="Q5" s="80"/>
    </row>
    <row r="6" ht="54" customHeight="1" spans="1:17">
      <c r="A6" s="30"/>
      <c r="B6" s="80"/>
      <c r="C6" s="80"/>
      <c r="D6" s="80"/>
      <c r="E6" s="80"/>
      <c r="F6" s="80"/>
      <c r="G6" s="80"/>
      <c r="H6" s="80" t="s">
        <v>31</v>
      </c>
      <c r="I6" s="80"/>
      <c r="J6" s="80"/>
      <c r="K6" s="81"/>
      <c r="L6" s="80" t="s">
        <v>31</v>
      </c>
      <c r="M6" s="80" t="s">
        <v>37</v>
      </c>
      <c r="N6" s="80" t="s">
        <v>243</v>
      </c>
      <c r="O6" s="54" t="s">
        <v>39</v>
      </c>
      <c r="P6" s="81" t="s">
        <v>40</v>
      </c>
      <c r="Q6" s="80" t="s">
        <v>41</v>
      </c>
    </row>
    <row r="7" ht="15" customHeight="1" spans="1:17">
      <c r="A7" s="31">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13" t="s">
        <v>392</v>
      </c>
      <c r="B8" s="82"/>
      <c r="C8" s="82"/>
      <c r="D8" s="82"/>
      <c r="E8" s="101"/>
      <c r="F8" s="15">
        <v>458.4</v>
      </c>
      <c r="G8" s="15">
        <v>18064.4</v>
      </c>
      <c r="H8" s="15"/>
      <c r="I8" s="15"/>
      <c r="J8" s="15"/>
      <c r="K8" s="15"/>
      <c r="L8" s="15">
        <v>18064.4</v>
      </c>
      <c r="M8" s="15">
        <v>18064.4</v>
      </c>
      <c r="N8" s="15"/>
      <c r="O8" s="15"/>
      <c r="P8" s="15"/>
      <c r="Q8" s="15"/>
    </row>
    <row r="9" ht="25.5" customHeight="1" spans="1:17">
      <c r="A9" s="13" t="s">
        <v>268</v>
      </c>
      <c r="B9" s="13" t="s">
        <v>393</v>
      </c>
      <c r="C9" s="13" t="s">
        <v>394</v>
      </c>
      <c r="D9" s="13" t="s">
        <v>395</v>
      </c>
      <c r="E9" s="13" t="s">
        <v>109</v>
      </c>
      <c r="F9" s="15"/>
      <c r="G9" s="15">
        <v>20</v>
      </c>
      <c r="H9" s="15"/>
      <c r="I9" s="15"/>
      <c r="J9" s="15"/>
      <c r="K9" s="15"/>
      <c r="L9" s="15">
        <v>20</v>
      </c>
      <c r="M9" s="15">
        <v>20</v>
      </c>
      <c r="N9" s="15"/>
      <c r="O9" s="15"/>
      <c r="P9" s="15"/>
      <c r="Q9" s="15"/>
    </row>
    <row r="10" ht="25.5" customHeight="1" spans="1:17">
      <c r="A10" s="13" t="s">
        <v>268</v>
      </c>
      <c r="B10" s="13" t="s">
        <v>396</v>
      </c>
      <c r="C10" s="13" t="s">
        <v>397</v>
      </c>
      <c r="D10" s="13" t="s">
        <v>395</v>
      </c>
      <c r="E10" s="13" t="s">
        <v>109</v>
      </c>
      <c r="F10" s="15">
        <v>44.5</v>
      </c>
      <c r="G10" s="15">
        <v>44.5</v>
      </c>
      <c r="H10" s="15"/>
      <c r="I10" s="15"/>
      <c r="J10" s="15"/>
      <c r="K10" s="15"/>
      <c r="L10" s="15">
        <v>44.5</v>
      </c>
      <c r="M10" s="15">
        <v>44.5</v>
      </c>
      <c r="N10" s="15"/>
      <c r="O10" s="15"/>
      <c r="P10" s="15"/>
      <c r="Q10" s="15"/>
    </row>
    <row r="11" ht="25.5" customHeight="1" spans="1:17">
      <c r="A11" s="13" t="s">
        <v>268</v>
      </c>
      <c r="B11" s="13" t="s">
        <v>398</v>
      </c>
      <c r="C11" s="13" t="s">
        <v>399</v>
      </c>
      <c r="D11" s="13" t="s">
        <v>395</v>
      </c>
      <c r="E11" s="13" t="s">
        <v>109</v>
      </c>
      <c r="F11" s="15">
        <v>36</v>
      </c>
      <c r="G11" s="15">
        <v>36</v>
      </c>
      <c r="H11" s="15"/>
      <c r="I11" s="15"/>
      <c r="J11" s="15"/>
      <c r="K11" s="15"/>
      <c r="L11" s="15">
        <v>36</v>
      </c>
      <c r="M11" s="15">
        <v>36</v>
      </c>
      <c r="N11" s="15"/>
      <c r="O11" s="15"/>
      <c r="P11" s="15"/>
      <c r="Q11" s="15"/>
    </row>
    <row r="12" ht="25.5" customHeight="1" spans="1:17">
      <c r="A12" s="13" t="s">
        <v>268</v>
      </c>
      <c r="B12" s="13" t="s">
        <v>400</v>
      </c>
      <c r="C12" s="13" t="s">
        <v>401</v>
      </c>
      <c r="D12" s="13" t="s">
        <v>395</v>
      </c>
      <c r="E12" s="13" t="s">
        <v>109</v>
      </c>
      <c r="F12" s="15"/>
      <c r="G12" s="15">
        <v>66</v>
      </c>
      <c r="H12" s="15"/>
      <c r="I12" s="15"/>
      <c r="J12" s="15"/>
      <c r="K12" s="15"/>
      <c r="L12" s="15">
        <v>66</v>
      </c>
      <c r="M12" s="15">
        <v>66</v>
      </c>
      <c r="N12" s="15"/>
      <c r="O12" s="15"/>
      <c r="P12" s="15"/>
      <c r="Q12" s="15"/>
    </row>
    <row r="13" ht="25.5" customHeight="1" spans="1:17">
      <c r="A13" s="13" t="s">
        <v>268</v>
      </c>
      <c r="B13" s="13" t="s">
        <v>402</v>
      </c>
      <c r="C13" s="13" t="s">
        <v>403</v>
      </c>
      <c r="D13" s="13" t="s">
        <v>395</v>
      </c>
      <c r="E13" s="13" t="s">
        <v>109</v>
      </c>
      <c r="F13" s="15">
        <v>18</v>
      </c>
      <c r="G13" s="15">
        <v>18</v>
      </c>
      <c r="H13" s="15"/>
      <c r="I13" s="15"/>
      <c r="J13" s="15"/>
      <c r="K13" s="15"/>
      <c r="L13" s="15">
        <v>18</v>
      </c>
      <c r="M13" s="15">
        <v>18</v>
      </c>
      <c r="N13" s="15"/>
      <c r="O13" s="15"/>
      <c r="P13" s="15"/>
      <c r="Q13" s="15"/>
    </row>
    <row r="14" ht="25.5" customHeight="1" spans="1:17">
      <c r="A14" s="13" t="s">
        <v>268</v>
      </c>
      <c r="B14" s="13" t="s">
        <v>404</v>
      </c>
      <c r="C14" s="13" t="s">
        <v>405</v>
      </c>
      <c r="D14" s="13" t="s">
        <v>395</v>
      </c>
      <c r="E14" s="13" t="s">
        <v>109</v>
      </c>
      <c r="F14" s="15">
        <v>52.5</v>
      </c>
      <c r="G14" s="15">
        <v>52.5</v>
      </c>
      <c r="H14" s="15"/>
      <c r="I14" s="15"/>
      <c r="J14" s="15"/>
      <c r="K14" s="15"/>
      <c r="L14" s="15">
        <v>52.5</v>
      </c>
      <c r="M14" s="15">
        <v>52.5</v>
      </c>
      <c r="N14" s="15"/>
      <c r="O14" s="15"/>
      <c r="P14" s="15"/>
      <c r="Q14" s="15"/>
    </row>
    <row r="15" ht="25.5" customHeight="1" spans="1:17">
      <c r="A15" s="13" t="s">
        <v>268</v>
      </c>
      <c r="B15" s="13" t="s">
        <v>406</v>
      </c>
      <c r="C15" s="13" t="s">
        <v>407</v>
      </c>
      <c r="D15" s="13" t="s">
        <v>395</v>
      </c>
      <c r="E15" s="13" t="s">
        <v>109</v>
      </c>
      <c r="F15" s="15">
        <v>7.5</v>
      </c>
      <c r="G15" s="15">
        <v>7.5</v>
      </c>
      <c r="H15" s="15"/>
      <c r="I15" s="15"/>
      <c r="J15" s="15"/>
      <c r="K15" s="15"/>
      <c r="L15" s="15">
        <v>7.5</v>
      </c>
      <c r="M15" s="15">
        <v>7.5</v>
      </c>
      <c r="N15" s="15"/>
      <c r="O15" s="15"/>
      <c r="P15" s="15"/>
      <c r="Q15" s="15"/>
    </row>
    <row r="16" ht="25.5" customHeight="1" spans="1:17">
      <c r="A16" s="13" t="s">
        <v>268</v>
      </c>
      <c r="B16" s="13" t="s">
        <v>408</v>
      </c>
      <c r="C16" s="13" t="s">
        <v>409</v>
      </c>
      <c r="D16" s="13" t="s">
        <v>395</v>
      </c>
      <c r="E16" s="13" t="s">
        <v>109</v>
      </c>
      <c r="F16" s="15">
        <v>79.5</v>
      </c>
      <c r="G16" s="15">
        <v>79.5</v>
      </c>
      <c r="H16" s="15"/>
      <c r="I16" s="15"/>
      <c r="J16" s="15"/>
      <c r="K16" s="15"/>
      <c r="L16" s="15">
        <v>79.5</v>
      </c>
      <c r="M16" s="15">
        <v>79.5</v>
      </c>
      <c r="N16" s="15"/>
      <c r="O16" s="15"/>
      <c r="P16" s="15"/>
      <c r="Q16" s="15"/>
    </row>
    <row r="17" ht="25.5" customHeight="1" spans="1:17">
      <c r="A17" s="13" t="s">
        <v>268</v>
      </c>
      <c r="B17" s="13" t="s">
        <v>410</v>
      </c>
      <c r="C17" s="13" t="s">
        <v>411</v>
      </c>
      <c r="D17" s="13" t="s">
        <v>395</v>
      </c>
      <c r="E17" s="13" t="s">
        <v>109</v>
      </c>
      <c r="F17" s="15">
        <v>2</v>
      </c>
      <c r="G17" s="15">
        <v>2</v>
      </c>
      <c r="H17" s="15"/>
      <c r="I17" s="15"/>
      <c r="J17" s="15"/>
      <c r="K17" s="15"/>
      <c r="L17" s="15">
        <v>2</v>
      </c>
      <c r="M17" s="15">
        <v>2</v>
      </c>
      <c r="N17" s="15"/>
      <c r="O17" s="15"/>
      <c r="P17" s="15"/>
      <c r="Q17" s="15"/>
    </row>
    <row r="18" ht="25.5" customHeight="1" spans="1:17">
      <c r="A18" s="13" t="s">
        <v>268</v>
      </c>
      <c r="B18" s="13" t="s">
        <v>412</v>
      </c>
      <c r="C18" s="13" t="s">
        <v>413</v>
      </c>
      <c r="D18" s="13" t="s">
        <v>395</v>
      </c>
      <c r="E18" s="13" t="s">
        <v>109</v>
      </c>
      <c r="F18" s="15">
        <v>13.75</v>
      </c>
      <c r="G18" s="15">
        <v>13.75</v>
      </c>
      <c r="H18" s="15"/>
      <c r="I18" s="15"/>
      <c r="J18" s="15"/>
      <c r="K18" s="15"/>
      <c r="L18" s="15">
        <v>13.75</v>
      </c>
      <c r="M18" s="15">
        <v>13.75</v>
      </c>
      <c r="N18" s="15"/>
      <c r="O18" s="15"/>
      <c r="P18" s="15"/>
      <c r="Q18" s="15"/>
    </row>
    <row r="19" ht="25.5" customHeight="1" spans="1:17">
      <c r="A19" s="13" t="s">
        <v>268</v>
      </c>
      <c r="B19" s="13" t="s">
        <v>414</v>
      </c>
      <c r="C19" s="13" t="s">
        <v>415</v>
      </c>
      <c r="D19" s="13" t="s">
        <v>395</v>
      </c>
      <c r="E19" s="13" t="s">
        <v>109</v>
      </c>
      <c r="F19" s="15">
        <v>1</v>
      </c>
      <c r="G19" s="15">
        <v>1</v>
      </c>
      <c r="H19" s="15"/>
      <c r="I19" s="15"/>
      <c r="J19" s="15"/>
      <c r="K19" s="15"/>
      <c r="L19" s="15">
        <v>1</v>
      </c>
      <c r="M19" s="15">
        <v>1</v>
      </c>
      <c r="N19" s="15"/>
      <c r="O19" s="15"/>
      <c r="P19" s="15"/>
      <c r="Q19" s="15"/>
    </row>
    <row r="20" ht="25.5" customHeight="1" spans="1:17">
      <c r="A20" s="13" t="s">
        <v>268</v>
      </c>
      <c r="B20" s="13" t="s">
        <v>416</v>
      </c>
      <c r="C20" s="13" t="s">
        <v>417</v>
      </c>
      <c r="D20" s="13" t="s">
        <v>395</v>
      </c>
      <c r="E20" s="13" t="s">
        <v>109</v>
      </c>
      <c r="F20" s="15">
        <v>13.75</v>
      </c>
      <c r="G20" s="15">
        <v>13.75</v>
      </c>
      <c r="H20" s="15"/>
      <c r="I20" s="15"/>
      <c r="J20" s="15"/>
      <c r="K20" s="15"/>
      <c r="L20" s="15">
        <v>13.75</v>
      </c>
      <c r="M20" s="15">
        <v>13.75</v>
      </c>
      <c r="N20" s="15"/>
      <c r="O20" s="15"/>
      <c r="P20" s="15"/>
      <c r="Q20" s="15"/>
    </row>
    <row r="21" ht="25.5" customHeight="1" spans="1:17">
      <c r="A21" s="13" t="s">
        <v>268</v>
      </c>
      <c r="B21" s="13" t="s">
        <v>418</v>
      </c>
      <c r="C21" s="13" t="s">
        <v>419</v>
      </c>
      <c r="D21" s="13" t="s">
        <v>395</v>
      </c>
      <c r="E21" s="13" t="s">
        <v>109</v>
      </c>
      <c r="F21" s="15">
        <v>13.75</v>
      </c>
      <c r="G21" s="15">
        <v>13.75</v>
      </c>
      <c r="H21" s="15"/>
      <c r="I21" s="15"/>
      <c r="J21" s="15"/>
      <c r="K21" s="15"/>
      <c r="L21" s="15">
        <v>13.75</v>
      </c>
      <c r="M21" s="15">
        <v>13.75</v>
      </c>
      <c r="N21" s="15"/>
      <c r="O21" s="15"/>
      <c r="P21" s="15"/>
      <c r="Q21" s="15"/>
    </row>
    <row r="22" ht="25.5" customHeight="1" spans="1:17">
      <c r="A22" s="13" t="s">
        <v>268</v>
      </c>
      <c r="B22" s="13" t="s">
        <v>420</v>
      </c>
      <c r="C22" s="13" t="s">
        <v>421</v>
      </c>
      <c r="D22" s="13" t="s">
        <v>395</v>
      </c>
      <c r="E22" s="13" t="s">
        <v>109</v>
      </c>
      <c r="F22" s="15">
        <v>2</v>
      </c>
      <c r="G22" s="15">
        <v>2</v>
      </c>
      <c r="H22" s="15"/>
      <c r="I22" s="15"/>
      <c r="J22" s="15"/>
      <c r="K22" s="15"/>
      <c r="L22" s="15">
        <v>2</v>
      </c>
      <c r="M22" s="15">
        <v>2</v>
      </c>
      <c r="N22" s="15"/>
      <c r="O22" s="15"/>
      <c r="P22" s="15"/>
      <c r="Q22" s="15"/>
    </row>
    <row r="23" ht="25.5" customHeight="1" spans="1:17">
      <c r="A23" s="13" t="s">
        <v>268</v>
      </c>
      <c r="B23" s="13" t="s">
        <v>422</v>
      </c>
      <c r="C23" s="13" t="s">
        <v>423</v>
      </c>
      <c r="D23" s="13" t="s">
        <v>395</v>
      </c>
      <c r="E23" s="13" t="s">
        <v>109</v>
      </c>
      <c r="F23" s="15"/>
      <c r="G23" s="15">
        <v>25</v>
      </c>
      <c r="H23" s="15"/>
      <c r="I23" s="15"/>
      <c r="J23" s="15"/>
      <c r="K23" s="15"/>
      <c r="L23" s="15">
        <v>25</v>
      </c>
      <c r="M23" s="15">
        <v>25</v>
      </c>
      <c r="N23" s="15"/>
      <c r="O23" s="15"/>
      <c r="P23" s="15"/>
      <c r="Q23" s="15"/>
    </row>
    <row r="24" ht="25.5" customHeight="1" spans="1:17">
      <c r="A24" s="13" t="s">
        <v>268</v>
      </c>
      <c r="B24" s="13" t="s">
        <v>424</v>
      </c>
      <c r="C24" s="13" t="s">
        <v>425</v>
      </c>
      <c r="D24" s="13" t="s">
        <v>395</v>
      </c>
      <c r="E24" s="13" t="s">
        <v>109</v>
      </c>
      <c r="F24" s="15">
        <v>6</v>
      </c>
      <c r="G24" s="15">
        <v>6</v>
      </c>
      <c r="H24" s="15"/>
      <c r="I24" s="15"/>
      <c r="J24" s="15"/>
      <c r="K24" s="15"/>
      <c r="L24" s="15">
        <v>6</v>
      </c>
      <c r="M24" s="15">
        <v>6</v>
      </c>
      <c r="N24" s="15"/>
      <c r="O24" s="15"/>
      <c r="P24" s="15"/>
      <c r="Q24" s="15"/>
    </row>
    <row r="25" ht="25.5" customHeight="1" spans="1:17">
      <c r="A25" s="13" t="s">
        <v>268</v>
      </c>
      <c r="B25" s="13" t="s">
        <v>426</v>
      </c>
      <c r="C25" s="13" t="s">
        <v>427</v>
      </c>
      <c r="D25" s="13" t="s">
        <v>395</v>
      </c>
      <c r="E25" s="13" t="s">
        <v>109</v>
      </c>
      <c r="F25" s="15">
        <v>6</v>
      </c>
      <c r="G25" s="15">
        <v>6</v>
      </c>
      <c r="H25" s="15"/>
      <c r="I25" s="15"/>
      <c r="J25" s="15"/>
      <c r="K25" s="15"/>
      <c r="L25" s="15">
        <v>6</v>
      </c>
      <c r="M25" s="15">
        <v>6</v>
      </c>
      <c r="N25" s="15"/>
      <c r="O25" s="15"/>
      <c r="P25" s="15"/>
      <c r="Q25" s="15"/>
    </row>
    <row r="26" ht="25.5" customHeight="1" spans="1:17">
      <c r="A26" s="13" t="s">
        <v>268</v>
      </c>
      <c r="B26" s="13" t="s">
        <v>426</v>
      </c>
      <c r="C26" s="13" t="s">
        <v>427</v>
      </c>
      <c r="D26" s="13" t="s">
        <v>395</v>
      </c>
      <c r="E26" s="13" t="s">
        <v>109</v>
      </c>
      <c r="F26" s="15">
        <v>10</v>
      </c>
      <c r="G26" s="15">
        <v>10</v>
      </c>
      <c r="H26" s="15"/>
      <c r="I26" s="15"/>
      <c r="J26" s="15"/>
      <c r="K26" s="15"/>
      <c r="L26" s="15">
        <v>10</v>
      </c>
      <c r="M26" s="15">
        <v>10</v>
      </c>
      <c r="N26" s="15"/>
      <c r="O26" s="15"/>
      <c r="P26" s="15"/>
      <c r="Q26" s="15"/>
    </row>
    <row r="27" ht="25.5" customHeight="1" spans="1:17">
      <c r="A27" s="13" t="s">
        <v>268</v>
      </c>
      <c r="B27" s="13" t="s">
        <v>428</v>
      </c>
      <c r="C27" s="13" t="s">
        <v>429</v>
      </c>
      <c r="D27" s="13" t="s">
        <v>395</v>
      </c>
      <c r="E27" s="13" t="s">
        <v>109</v>
      </c>
      <c r="F27" s="15">
        <v>31.5</v>
      </c>
      <c r="G27" s="15">
        <v>31.5</v>
      </c>
      <c r="H27" s="15"/>
      <c r="I27" s="15"/>
      <c r="J27" s="15"/>
      <c r="K27" s="15"/>
      <c r="L27" s="15">
        <v>31.5</v>
      </c>
      <c r="M27" s="15">
        <v>31.5</v>
      </c>
      <c r="N27" s="15"/>
      <c r="O27" s="15"/>
      <c r="P27" s="15"/>
      <c r="Q27" s="15"/>
    </row>
    <row r="28" ht="25.5" customHeight="1" spans="1:17">
      <c r="A28" s="13" t="s">
        <v>268</v>
      </c>
      <c r="B28" s="13" t="s">
        <v>430</v>
      </c>
      <c r="C28" s="13" t="s">
        <v>431</v>
      </c>
      <c r="D28" s="13" t="s">
        <v>395</v>
      </c>
      <c r="E28" s="13" t="s">
        <v>109</v>
      </c>
      <c r="F28" s="15">
        <v>4</v>
      </c>
      <c r="G28" s="15">
        <v>4</v>
      </c>
      <c r="H28" s="15"/>
      <c r="I28" s="15"/>
      <c r="J28" s="15"/>
      <c r="K28" s="15"/>
      <c r="L28" s="15">
        <v>4</v>
      </c>
      <c r="M28" s="15">
        <v>4</v>
      </c>
      <c r="N28" s="15"/>
      <c r="O28" s="15"/>
      <c r="P28" s="15"/>
      <c r="Q28" s="15"/>
    </row>
    <row r="29" ht="25.5" customHeight="1" spans="1:17">
      <c r="A29" s="13" t="s">
        <v>268</v>
      </c>
      <c r="B29" s="13" t="s">
        <v>430</v>
      </c>
      <c r="C29" s="13" t="s">
        <v>431</v>
      </c>
      <c r="D29" s="13" t="s">
        <v>395</v>
      </c>
      <c r="E29" s="13" t="s">
        <v>109</v>
      </c>
      <c r="F29" s="15">
        <v>5.4</v>
      </c>
      <c r="G29" s="15">
        <v>5.4</v>
      </c>
      <c r="H29" s="15"/>
      <c r="I29" s="15"/>
      <c r="J29" s="15"/>
      <c r="K29" s="15"/>
      <c r="L29" s="15">
        <v>5.4</v>
      </c>
      <c r="M29" s="15">
        <v>5.4</v>
      </c>
      <c r="N29" s="15"/>
      <c r="O29" s="15"/>
      <c r="P29" s="15"/>
      <c r="Q29" s="15"/>
    </row>
    <row r="30" ht="25.5" customHeight="1" spans="1:17">
      <c r="A30" s="13" t="s">
        <v>268</v>
      </c>
      <c r="B30" s="13" t="s">
        <v>432</v>
      </c>
      <c r="C30" s="13" t="s">
        <v>433</v>
      </c>
      <c r="D30" s="13" t="s">
        <v>395</v>
      </c>
      <c r="E30" s="13" t="s">
        <v>109</v>
      </c>
      <c r="F30" s="15">
        <v>8.75</v>
      </c>
      <c r="G30" s="15">
        <v>8.75</v>
      </c>
      <c r="H30" s="15"/>
      <c r="I30" s="15"/>
      <c r="J30" s="15"/>
      <c r="K30" s="15"/>
      <c r="L30" s="15">
        <v>8.75</v>
      </c>
      <c r="M30" s="15">
        <v>8.75</v>
      </c>
      <c r="N30" s="15"/>
      <c r="O30" s="15"/>
      <c r="P30" s="15"/>
      <c r="Q30" s="15"/>
    </row>
    <row r="31" ht="25.5" customHeight="1" spans="1:17">
      <c r="A31" s="13" t="s">
        <v>268</v>
      </c>
      <c r="B31" s="13" t="s">
        <v>434</v>
      </c>
      <c r="C31" s="13" t="s">
        <v>435</v>
      </c>
      <c r="D31" s="13" t="s">
        <v>395</v>
      </c>
      <c r="E31" s="13" t="s">
        <v>109</v>
      </c>
      <c r="F31" s="15">
        <v>4</v>
      </c>
      <c r="G31" s="15">
        <v>4</v>
      </c>
      <c r="H31" s="15"/>
      <c r="I31" s="15"/>
      <c r="J31" s="15"/>
      <c r="K31" s="15"/>
      <c r="L31" s="15">
        <v>4</v>
      </c>
      <c r="M31" s="15">
        <v>4</v>
      </c>
      <c r="N31" s="15"/>
      <c r="O31" s="15"/>
      <c r="P31" s="15"/>
      <c r="Q31" s="15"/>
    </row>
    <row r="32" ht="25.5" customHeight="1" spans="1:17">
      <c r="A32" s="13" t="s">
        <v>268</v>
      </c>
      <c r="B32" s="13" t="s">
        <v>436</v>
      </c>
      <c r="C32" s="13" t="s">
        <v>437</v>
      </c>
      <c r="D32" s="13" t="s">
        <v>395</v>
      </c>
      <c r="E32" s="13" t="s">
        <v>109</v>
      </c>
      <c r="F32" s="15">
        <v>1</v>
      </c>
      <c r="G32" s="15">
        <v>1</v>
      </c>
      <c r="H32" s="15"/>
      <c r="I32" s="15"/>
      <c r="J32" s="15"/>
      <c r="K32" s="15"/>
      <c r="L32" s="15">
        <v>1</v>
      </c>
      <c r="M32" s="15">
        <v>1</v>
      </c>
      <c r="N32" s="15"/>
      <c r="O32" s="15"/>
      <c r="P32" s="15"/>
      <c r="Q32" s="15"/>
    </row>
    <row r="33" ht="25.5" customHeight="1" spans="1:17">
      <c r="A33" s="13" t="s">
        <v>268</v>
      </c>
      <c r="B33" s="13" t="s">
        <v>438</v>
      </c>
      <c r="C33" s="13" t="s">
        <v>439</v>
      </c>
      <c r="D33" s="13" t="s">
        <v>395</v>
      </c>
      <c r="E33" s="13" t="s">
        <v>109</v>
      </c>
      <c r="F33" s="15">
        <v>4</v>
      </c>
      <c r="G33" s="15">
        <v>4</v>
      </c>
      <c r="H33" s="15"/>
      <c r="I33" s="15"/>
      <c r="J33" s="15"/>
      <c r="K33" s="15"/>
      <c r="L33" s="15">
        <v>4</v>
      </c>
      <c r="M33" s="15">
        <v>4</v>
      </c>
      <c r="N33" s="15"/>
      <c r="O33" s="15"/>
      <c r="P33" s="15"/>
      <c r="Q33" s="15"/>
    </row>
    <row r="34" ht="25.5" customHeight="1" spans="1:17">
      <c r="A34" s="13" t="s">
        <v>268</v>
      </c>
      <c r="B34" s="13" t="s">
        <v>440</v>
      </c>
      <c r="C34" s="13" t="s">
        <v>441</v>
      </c>
      <c r="D34" s="13" t="s">
        <v>395</v>
      </c>
      <c r="E34" s="13" t="s">
        <v>109</v>
      </c>
      <c r="F34" s="15"/>
      <c r="G34" s="15">
        <v>9300</v>
      </c>
      <c r="H34" s="15"/>
      <c r="I34" s="15"/>
      <c r="J34" s="15"/>
      <c r="K34" s="15"/>
      <c r="L34" s="15">
        <v>9300</v>
      </c>
      <c r="M34" s="15">
        <v>9300</v>
      </c>
      <c r="N34" s="15"/>
      <c r="O34" s="15"/>
      <c r="P34" s="15"/>
      <c r="Q34" s="15"/>
    </row>
    <row r="35" ht="25.5" customHeight="1" spans="1:17">
      <c r="A35" s="13" t="s">
        <v>268</v>
      </c>
      <c r="B35" s="13" t="s">
        <v>442</v>
      </c>
      <c r="C35" s="13" t="s">
        <v>443</v>
      </c>
      <c r="D35" s="13" t="s">
        <v>395</v>
      </c>
      <c r="E35" s="13" t="s">
        <v>109</v>
      </c>
      <c r="F35" s="15">
        <v>7.5</v>
      </c>
      <c r="G35" s="15">
        <v>7.5</v>
      </c>
      <c r="H35" s="15"/>
      <c r="I35" s="15"/>
      <c r="J35" s="15"/>
      <c r="K35" s="15"/>
      <c r="L35" s="15">
        <v>7.5</v>
      </c>
      <c r="M35" s="15">
        <v>7.5</v>
      </c>
      <c r="N35" s="15"/>
      <c r="O35" s="15"/>
      <c r="P35" s="15"/>
      <c r="Q35" s="15"/>
    </row>
    <row r="36" ht="25.5" customHeight="1" spans="1:17">
      <c r="A36" s="13" t="s">
        <v>268</v>
      </c>
      <c r="B36" s="13" t="s">
        <v>444</v>
      </c>
      <c r="C36" s="13" t="s">
        <v>445</v>
      </c>
      <c r="D36" s="13" t="s">
        <v>395</v>
      </c>
      <c r="E36" s="13" t="s">
        <v>109</v>
      </c>
      <c r="F36" s="15">
        <v>4</v>
      </c>
      <c r="G36" s="15">
        <v>4</v>
      </c>
      <c r="H36" s="15"/>
      <c r="I36" s="15"/>
      <c r="J36" s="15"/>
      <c r="K36" s="15"/>
      <c r="L36" s="15">
        <v>4</v>
      </c>
      <c r="M36" s="15">
        <v>4</v>
      </c>
      <c r="N36" s="15"/>
      <c r="O36" s="15"/>
      <c r="P36" s="15"/>
      <c r="Q36" s="15"/>
    </row>
    <row r="37" ht="25.5" customHeight="1" spans="1:17">
      <c r="A37" s="13" t="s">
        <v>268</v>
      </c>
      <c r="B37" s="13" t="s">
        <v>446</v>
      </c>
      <c r="C37" s="13" t="s">
        <v>447</v>
      </c>
      <c r="D37" s="13" t="s">
        <v>395</v>
      </c>
      <c r="E37" s="13" t="s">
        <v>109</v>
      </c>
      <c r="F37" s="15">
        <v>7.5</v>
      </c>
      <c r="G37" s="15">
        <v>7.5</v>
      </c>
      <c r="H37" s="15"/>
      <c r="I37" s="15"/>
      <c r="J37" s="15"/>
      <c r="K37" s="15"/>
      <c r="L37" s="15">
        <v>7.5</v>
      </c>
      <c r="M37" s="15">
        <v>7.5</v>
      </c>
      <c r="N37" s="15"/>
      <c r="O37" s="15"/>
      <c r="P37" s="15"/>
      <c r="Q37" s="15"/>
    </row>
    <row r="38" ht="25.5" customHeight="1" spans="1:17">
      <c r="A38" s="13" t="s">
        <v>268</v>
      </c>
      <c r="B38" s="13" t="s">
        <v>448</v>
      </c>
      <c r="C38" s="13" t="s">
        <v>449</v>
      </c>
      <c r="D38" s="13" t="s">
        <v>395</v>
      </c>
      <c r="E38" s="13" t="s">
        <v>109</v>
      </c>
      <c r="F38" s="15">
        <v>2.5</v>
      </c>
      <c r="G38" s="15">
        <v>2.5</v>
      </c>
      <c r="H38" s="15"/>
      <c r="I38" s="15"/>
      <c r="J38" s="15"/>
      <c r="K38" s="15"/>
      <c r="L38" s="15">
        <v>2.5</v>
      </c>
      <c r="M38" s="15">
        <v>2.5</v>
      </c>
      <c r="N38" s="15"/>
      <c r="O38" s="15"/>
      <c r="P38" s="15"/>
      <c r="Q38" s="15"/>
    </row>
    <row r="39" ht="25.5" customHeight="1" spans="1:17">
      <c r="A39" s="13" t="s">
        <v>268</v>
      </c>
      <c r="B39" s="13" t="s">
        <v>450</v>
      </c>
      <c r="C39" s="13" t="s">
        <v>451</v>
      </c>
      <c r="D39" s="13" t="s">
        <v>395</v>
      </c>
      <c r="E39" s="13" t="s">
        <v>109</v>
      </c>
      <c r="F39" s="15">
        <v>2</v>
      </c>
      <c r="G39" s="15">
        <v>2</v>
      </c>
      <c r="H39" s="15"/>
      <c r="I39" s="15"/>
      <c r="J39" s="15"/>
      <c r="K39" s="15"/>
      <c r="L39" s="15">
        <v>2</v>
      </c>
      <c r="M39" s="15">
        <v>2</v>
      </c>
      <c r="N39" s="15"/>
      <c r="O39" s="15"/>
      <c r="P39" s="15"/>
      <c r="Q39" s="15"/>
    </row>
    <row r="40" ht="25.5" customHeight="1" spans="1:17">
      <c r="A40" s="13" t="s">
        <v>268</v>
      </c>
      <c r="B40" s="13" t="s">
        <v>452</v>
      </c>
      <c r="C40" s="13" t="s">
        <v>453</v>
      </c>
      <c r="D40" s="13" t="s">
        <v>395</v>
      </c>
      <c r="E40" s="13" t="s">
        <v>109</v>
      </c>
      <c r="F40" s="15">
        <v>7.5</v>
      </c>
      <c r="G40" s="15">
        <v>7.5</v>
      </c>
      <c r="H40" s="15"/>
      <c r="I40" s="15"/>
      <c r="J40" s="15"/>
      <c r="K40" s="15"/>
      <c r="L40" s="15">
        <v>7.5</v>
      </c>
      <c r="M40" s="15">
        <v>7.5</v>
      </c>
      <c r="N40" s="15"/>
      <c r="O40" s="15"/>
      <c r="P40" s="15"/>
      <c r="Q40" s="15"/>
    </row>
    <row r="41" ht="25.5" customHeight="1" spans="1:17">
      <c r="A41" s="13" t="s">
        <v>268</v>
      </c>
      <c r="B41" s="13" t="s">
        <v>454</v>
      </c>
      <c r="C41" s="13" t="s">
        <v>455</v>
      </c>
      <c r="D41" s="13" t="s">
        <v>395</v>
      </c>
      <c r="E41" s="13" t="s">
        <v>109</v>
      </c>
      <c r="F41" s="15">
        <v>4.5</v>
      </c>
      <c r="G41" s="15">
        <v>4.5</v>
      </c>
      <c r="H41" s="15"/>
      <c r="I41" s="15"/>
      <c r="J41" s="15"/>
      <c r="K41" s="15"/>
      <c r="L41" s="15">
        <v>4.5</v>
      </c>
      <c r="M41" s="15">
        <v>4.5</v>
      </c>
      <c r="N41" s="15"/>
      <c r="O41" s="15"/>
      <c r="P41" s="15"/>
      <c r="Q41" s="15"/>
    </row>
    <row r="42" ht="25.5" customHeight="1" spans="1:17">
      <c r="A42" s="13" t="s">
        <v>268</v>
      </c>
      <c r="B42" s="13" t="s">
        <v>456</v>
      </c>
      <c r="C42" s="13" t="s">
        <v>457</v>
      </c>
      <c r="D42" s="13" t="s">
        <v>395</v>
      </c>
      <c r="E42" s="13" t="s">
        <v>109</v>
      </c>
      <c r="F42" s="15">
        <v>28</v>
      </c>
      <c r="G42" s="15">
        <v>28</v>
      </c>
      <c r="H42" s="15"/>
      <c r="I42" s="15"/>
      <c r="J42" s="15"/>
      <c r="K42" s="15"/>
      <c r="L42" s="15">
        <v>28</v>
      </c>
      <c r="M42" s="15">
        <v>28</v>
      </c>
      <c r="N42" s="15"/>
      <c r="O42" s="15"/>
      <c r="P42" s="15"/>
      <c r="Q42" s="15"/>
    </row>
    <row r="43" ht="25.5" customHeight="1" spans="1:17">
      <c r="A43" s="13" t="s">
        <v>268</v>
      </c>
      <c r="B43" s="13" t="s">
        <v>458</v>
      </c>
      <c r="C43" s="13" t="s">
        <v>459</v>
      </c>
      <c r="D43" s="13" t="s">
        <v>460</v>
      </c>
      <c r="E43" s="13" t="s">
        <v>109</v>
      </c>
      <c r="F43" s="15"/>
      <c r="G43" s="15">
        <v>5</v>
      </c>
      <c r="H43" s="15"/>
      <c r="I43" s="15"/>
      <c r="J43" s="15"/>
      <c r="K43" s="15"/>
      <c r="L43" s="15">
        <v>5</v>
      </c>
      <c r="M43" s="15">
        <v>5</v>
      </c>
      <c r="N43" s="15"/>
      <c r="O43" s="15"/>
      <c r="P43" s="15"/>
      <c r="Q43" s="15"/>
    </row>
    <row r="44" ht="25.5" customHeight="1" spans="1:17">
      <c r="A44" s="13" t="s">
        <v>268</v>
      </c>
      <c r="B44" s="13" t="s">
        <v>461</v>
      </c>
      <c r="C44" s="13" t="s">
        <v>459</v>
      </c>
      <c r="D44" s="13" t="s">
        <v>460</v>
      </c>
      <c r="E44" s="13" t="s">
        <v>109</v>
      </c>
      <c r="F44" s="15"/>
      <c r="G44" s="15">
        <v>80</v>
      </c>
      <c r="H44" s="15"/>
      <c r="I44" s="15"/>
      <c r="J44" s="15"/>
      <c r="K44" s="15"/>
      <c r="L44" s="15">
        <v>80</v>
      </c>
      <c r="M44" s="15">
        <v>80</v>
      </c>
      <c r="N44" s="15"/>
      <c r="O44" s="15"/>
      <c r="P44" s="15"/>
      <c r="Q44" s="15"/>
    </row>
    <row r="45" ht="25.5" customHeight="1" spans="1:17">
      <c r="A45" s="13" t="s">
        <v>268</v>
      </c>
      <c r="B45" s="13" t="s">
        <v>462</v>
      </c>
      <c r="C45" s="13" t="s">
        <v>463</v>
      </c>
      <c r="D45" s="13" t="s">
        <v>464</v>
      </c>
      <c r="E45" s="13" t="s">
        <v>109</v>
      </c>
      <c r="F45" s="15"/>
      <c r="G45" s="15">
        <v>100</v>
      </c>
      <c r="H45" s="15"/>
      <c r="I45" s="15"/>
      <c r="J45" s="15"/>
      <c r="K45" s="15"/>
      <c r="L45" s="15">
        <v>100</v>
      </c>
      <c r="M45" s="15">
        <v>100</v>
      </c>
      <c r="N45" s="15"/>
      <c r="O45" s="15"/>
      <c r="P45" s="15"/>
      <c r="Q45" s="15"/>
    </row>
    <row r="46" ht="25.5" customHeight="1" spans="1:17">
      <c r="A46" s="13" t="s">
        <v>268</v>
      </c>
      <c r="B46" s="13" t="s">
        <v>465</v>
      </c>
      <c r="C46" s="13" t="s">
        <v>466</v>
      </c>
      <c r="D46" s="13" t="s">
        <v>464</v>
      </c>
      <c r="E46" s="13" t="s">
        <v>109</v>
      </c>
      <c r="F46" s="15">
        <v>30</v>
      </c>
      <c r="G46" s="15">
        <v>30</v>
      </c>
      <c r="H46" s="15"/>
      <c r="I46" s="15"/>
      <c r="J46" s="15"/>
      <c r="K46" s="15"/>
      <c r="L46" s="15">
        <v>30</v>
      </c>
      <c r="M46" s="15">
        <v>30</v>
      </c>
      <c r="N46" s="15"/>
      <c r="O46" s="15"/>
      <c r="P46" s="15"/>
      <c r="Q46" s="15"/>
    </row>
    <row r="47" ht="25.5" customHeight="1" spans="1:17">
      <c r="A47" s="13" t="s">
        <v>268</v>
      </c>
      <c r="B47" s="13" t="s">
        <v>467</v>
      </c>
      <c r="C47" s="13" t="s">
        <v>468</v>
      </c>
      <c r="D47" s="13" t="s">
        <v>464</v>
      </c>
      <c r="E47" s="13" t="s">
        <v>109</v>
      </c>
      <c r="F47" s="15"/>
      <c r="G47" s="15">
        <v>3000</v>
      </c>
      <c r="H47" s="15"/>
      <c r="I47" s="15"/>
      <c r="J47" s="15"/>
      <c r="K47" s="15"/>
      <c r="L47" s="15">
        <v>3000</v>
      </c>
      <c r="M47" s="15">
        <v>3000</v>
      </c>
      <c r="N47" s="15"/>
      <c r="O47" s="15"/>
      <c r="P47" s="15"/>
      <c r="Q47" s="15"/>
    </row>
    <row r="48" ht="25.5" customHeight="1" spans="1:17">
      <c r="A48" s="13" t="s">
        <v>268</v>
      </c>
      <c r="B48" s="13" t="s">
        <v>469</v>
      </c>
      <c r="C48" s="13" t="s">
        <v>468</v>
      </c>
      <c r="D48" s="13" t="s">
        <v>464</v>
      </c>
      <c r="E48" s="13" t="s">
        <v>109</v>
      </c>
      <c r="F48" s="15"/>
      <c r="G48" s="15">
        <v>2000</v>
      </c>
      <c r="H48" s="15"/>
      <c r="I48" s="15"/>
      <c r="J48" s="15"/>
      <c r="K48" s="15"/>
      <c r="L48" s="15">
        <v>2000</v>
      </c>
      <c r="M48" s="15">
        <v>2000</v>
      </c>
      <c r="N48" s="15"/>
      <c r="O48" s="15"/>
      <c r="P48" s="15"/>
      <c r="Q48" s="15"/>
    </row>
    <row r="49" ht="25.5" customHeight="1" spans="1:17">
      <c r="A49" s="13" t="s">
        <v>268</v>
      </c>
      <c r="B49" s="13" t="s">
        <v>470</v>
      </c>
      <c r="C49" s="13" t="s">
        <v>471</v>
      </c>
      <c r="D49" s="13" t="s">
        <v>464</v>
      </c>
      <c r="E49" s="13" t="s">
        <v>109</v>
      </c>
      <c r="F49" s="15"/>
      <c r="G49" s="15">
        <v>360</v>
      </c>
      <c r="H49" s="15"/>
      <c r="I49" s="15"/>
      <c r="J49" s="15"/>
      <c r="K49" s="15"/>
      <c r="L49" s="15">
        <v>360</v>
      </c>
      <c r="M49" s="15">
        <v>360</v>
      </c>
      <c r="N49" s="15"/>
      <c r="O49" s="15"/>
      <c r="P49" s="15"/>
      <c r="Q49" s="15"/>
    </row>
    <row r="50" ht="25.5" customHeight="1" spans="1:17">
      <c r="A50" s="13" t="s">
        <v>268</v>
      </c>
      <c r="B50" s="13" t="s">
        <v>472</v>
      </c>
      <c r="C50" s="13" t="s">
        <v>473</v>
      </c>
      <c r="D50" s="13" t="s">
        <v>464</v>
      </c>
      <c r="E50" s="13" t="s">
        <v>109</v>
      </c>
      <c r="F50" s="15"/>
      <c r="G50" s="15">
        <v>120</v>
      </c>
      <c r="H50" s="15"/>
      <c r="I50" s="15"/>
      <c r="J50" s="15"/>
      <c r="K50" s="15"/>
      <c r="L50" s="15">
        <v>120</v>
      </c>
      <c r="M50" s="15">
        <v>120</v>
      </c>
      <c r="N50" s="15"/>
      <c r="O50" s="15"/>
      <c r="P50" s="15"/>
      <c r="Q50" s="15"/>
    </row>
    <row r="51" ht="25.5" customHeight="1" spans="1:17">
      <c r="A51" s="13" t="s">
        <v>268</v>
      </c>
      <c r="B51" s="13" t="s">
        <v>181</v>
      </c>
      <c r="C51" s="13" t="s">
        <v>474</v>
      </c>
      <c r="D51" s="13" t="s">
        <v>464</v>
      </c>
      <c r="E51" s="13" t="s">
        <v>109</v>
      </c>
      <c r="F51" s="15"/>
      <c r="G51" s="15">
        <v>1500</v>
      </c>
      <c r="H51" s="15"/>
      <c r="I51" s="15"/>
      <c r="J51" s="15"/>
      <c r="K51" s="15"/>
      <c r="L51" s="15">
        <v>1500</v>
      </c>
      <c r="M51" s="15">
        <v>1500</v>
      </c>
      <c r="N51" s="15"/>
      <c r="O51" s="15"/>
      <c r="P51" s="15"/>
      <c r="Q51" s="15"/>
    </row>
    <row r="52" ht="25.5" customHeight="1" spans="1:17">
      <c r="A52" s="13" t="s">
        <v>268</v>
      </c>
      <c r="B52" s="13" t="s">
        <v>475</v>
      </c>
      <c r="C52" s="13" t="s">
        <v>476</v>
      </c>
      <c r="D52" s="13" t="s">
        <v>464</v>
      </c>
      <c r="E52" s="13" t="s">
        <v>109</v>
      </c>
      <c r="F52" s="15"/>
      <c r="G52" s="15">
        <v>187</v>
      </c>
      <c r="H52" s="15"/>
      <c r="I52" s="15"/>
      <c r="J52" s="15"/>
      <c r="K52" s="15"/>
      <c r="L52" s="15">
        <v>187</v>
      </c>
      <c r="M52" s="15">
        <v>187</v>
      </c>
      <c r="N52" s="15"/>
      <c r="O52" s="15"/>
      <c r="P52" s="15"/>
      <c r="Q52" s="15"/>
    </row>
    <row r="53" ht="25.5" customHeight="1" spans="1:17">
      <c r="A53" s="13" t="s">
        <v>268</v>
      </c>
      <c r="B53" s="13" t="s">
        <v>200</v>
      </c>
      <c r="C53" s="13" t="s">
        <v>477</v>
      </c>
      <c r="D53" s="13" t="s">
        <v>464</v>
      </c>
      <c r="E53" s="13" t="s">
        <v>109</v>
      </c>
      <c r="F53" s="15"/>
      <c r="G53" s="15">
        <v>60</v>
      </c>
      <c r="H53" s="15"/>
      <c r="I53" s="15"/>
      <c r="J53" s="15"/>
      <c r="K53" s="15"/>
      <c r="L53" s="15">
        <v>60</v>
      </c>
      <c r="M53" s="15">
        <v>60</v>
      </c>
      <c r="N53" s="15"/>
      <c r="O53" s="15"/>
      <c r="P53" s="15"/>
      <c r="Q53" s="15"/>
    </row>
    <row r="54" ht="25.5" customHeight="1" spans="1:17">
      <c r="A54" s="13" t="s">
        <v>268</v>
      </c>
      <c r="B54" s="13" t="s">
        <v>478</v>
      </c>
      <c r="C54" s="13" t="s">
        <v>479</v>
      </c>
      <c r="D54" s="13" t="s">
        <v>464</v>
      </c>
      <c r="E54" s="13" t="s">
        <v>109</v>
      </c>
      <c r="F54" s="15"/>
      <c r="G54" s="15">
        <v>400</v>
      </c>
      <c r="H54" s="15"/>
      <c r="I54" s="15"/>
      <c r="J54" s="15"/>
      <c r="K54" s="15"/>
      <c r="L54" s="15">
        <v>400</v>
      </c>
      <c r="M54" s="15">
        <v>400</v>
      </c>
      <c r="N54" s="15"/>
      <c r="O54" s="15"/>
      <c r="P54" s="15"/>
      <c r="Q54" s="15"/>
    </row>
    <row r="55" ht="25.5" customHeight="1" spans="1:17">
      <c r="A55" s="13" t="s">
        <v>268</v>
      </c>
      <c r="B55" s="13" t="s">
        <v>480</v>
      </c>
      <c r="C55" s="13" t="s">
        <v>481</v>
      </c>
      <c r="D55" s="13" t="s">
        <v>464</v>
      </c>
      <c r="E55" s="13" t="s">
        <v>109</v>
      </c>
      <c r="F55" s="15"/>
      <c r="G55" s="15">
        <v>40</v>
      </c>
      <c r="H55" s="15"/>
      <c r="I55" s="15"/>
      <c r="J55" s="15"/>
      <c r="K55" s="15"/>
      <c r="L55" s="15">
        <v>40</v>
      </c>
      <c r="M55" s="15">
        <v>40</v>
      </c>
      <c r="N55" s="15"/>
      <c r="O55" s="15"/>
      <c r="P55" s="15"/>
      <c r="Q55" s="15"/>
    </row>
    <row r="56" ht="25.5" customHeight="1" spans="1:17">
      <c r="A56" s="13" t="s">
        <v>268</v>
      </c>
      <c r="B56" s="13" t="s">
        <v>482</v>
      </c>
      <c r="C56" s="13" t="s">
        <v>483</v>
      </c>
      <c r="D56" s="13" t="s">
        <v>464</v>
      </c>
      <c r="E56" s="13" t="s">
        <v>109</v>
      </c>
      <c r="F56" s="15"/>
      <c r="G56" s="15">
        <v>13</v>
      </c>
      <c r="H56" s="15"/>
      <c r="I56" s="15"/>
      <c r="J56" s="15"/>
      <c r="K56" s="15"/>
      <c r="L56" s="15">
        <v>13</v>
      </c>
      <c r="M56" s="15">
        <v>13</v>
      </c>
      <c r="N56" s="15"/>
      <c r="O56" s="15"/>
      <c r="P56" s="15"/>
      <c r="Q56" s="15"/>
    </row>
    <row r="57" ht="25.5" customHeight="1" spans="1:17">
      <c r="A57" s="13" t="s">
        <v>268</v>
      </c>
      <c r="B57" s="13" t="s">
        <v>484</v>
      </c>
      <c r="C57" s="13" t="s">
        <v>485</v>
      </c>
      <c r="D57" s="13" t="s">
        <v>464</v>
      </c>
      <c r="E57" s="13" t="s">
        <v>109</v>
      </c>
      <c r="F57" s="15"/>
      <c r="G57" s="15">
        <v>80</v>
      </c>
      <c r="H57" s="15"/>
      <c r="I57" s="15"/>
      <c r="J57" s="15"/>
      <c r="K57" s="15"/>
      <c r="L57" s="15">
        <v>80</v>
      </c>
      <c r="M57" s="15">
        <v>80</v>
      </c>
      <c r="N57" s="15"/>
      <c r="O57" s="15"/>
      <c r="P57" s="15"/>
      <c r="Q57" s="15"/>
    </row>
    <row r="58" ht="25.5" customHeight="1" spans="1:17">
      <c r="A58" s="13" t="s">
        <v>268</v>
      </c>
      <c r="B58" s="13" t="s">
        <v>486</v>
      </c>
      <c r="C58" s="13" t="s">
        <v>487</v>
      </c>
      <c r="D58" s="13" t="s">
        <v>464</v>
      </c>
      <c r="E58" s="13" t="s">
        <v>109</v>
      </c>
      <c r="F58" s="15"/>
      <c r="G58" s="15">
        <v>250</v>
      </c>
      <c r="H58" s="15"/>
      <c r="I58" s="15"/>
      <c r="J58" s="15"/>
      <c r="K58" s="15"/>
      <c r="L58" s="15">
        <v>250</v>
      </c>
      <c r="M58" s="15">
        <v>250</v>
      </c>
      <c r="N58" s="15"/>
      <c r="O58" s="15"/>
      <c r="P58" s="15"/>
      <c r="Q58" s="15"/>
    </row>
    <row r="59" ht="21" customHeight="1" spans="1:17">
      <c r="A59" s="84" t="s">
        <v>69</v>
      </c>
      <c r="B59" s="85"/>
      <c r="C59" s="85"/>
      <c r="D59" s="85"/>
      <c r="E59" s="101"/>
      <c r="F59" s="15">
        <v>458.4</v>
      </c>
      <c r="G59" s="15">
        <v>18064.4</v>
      </c>
      <c r="H59" s="15"/>
      <c r="I59" s="15"/>
      <c r="J59" s="15"/>
      <c r="K59" s="15"/>
      <c r="L59" s="15">
        <v>18064.4</v>
      </c>
      <c r="M59" s="15">
        <v>18064.4</v>
      </c>
      <c r="N59" s="15"/>
      <c r="O59" s="15"/>
      <c r="P59" s="15"/>
      <c r="Q59" s="15"/>
    </row>
  </sheetData>
  <mergeCells count="16">
    <mergeCell ref="A2:Q2"/>
    <mergeCell ref="A3:F3"/>
    <mergeCell ref="G4:Q4"/>
    <mergeCell ref="L5:Q5"/>
    <mergeCell ref="A59:E5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A11" sqref="A11:H11"/>
    </sheetView>
  </sheetViews>
  <sheetFormatPr defaultColWidth="9.14166666666667" defaultRowHeight="14.25" customHeight="1"/>
  <cols>
    <col min="1" max="1" width="8.125" customWidth="1"/>
    <col min="2" max="2" width="15.625" customWidth="1"/>
    <col min="3" max="3" width="25" customWidth="1"/>
    <col min="4" max="4" width="16.625" customWidth="1"/>
    <col min="5" max="7" width="11.875" customWidth="1"/>
    <col min="8" max="8" width="4.375" customWidth="1"/>
    <col min="9" max="9" width="11.875" customWidth="1"/>
    <col min="10" max="10" width="6.25" customWidth="1"/>
    <col min="11" max="11" width="15.625" customWidth="1"/>
    <col min="12" max="12" width="17.5" customWidth="1"/>
    <col min="13" max="13" width="4.375" customWidth="1"/>
    <col min="14" max="15" width="8.125" customWidth="1"/>
    <col min="16" max="16" width="11.875" customWidth="1"/>
    <col min="17" max="17" width="15.625" customWidth="1"/>
    <col min="18" max="18" width="8.125" customWidth="1"/>
  </cols>
  <sheetData>
    <row r="1" ht="13.5" customHeight="1" spans="1:18">
      <c r="A1" s="71"/>
      <c r="B1" s="71"/>
      <c r="C1" s="71"/>
      <c r="D1" s="72"/>
      <c r="E1" s="72"/>
      <c r="F1" s="72"/>
      <c r="G1" s="72"/>
      <c r="H1" s="71"/>
      <c r="I1" s="71"/>
      <c r="J1" s="71"/>
      <c r="K1" s="71"/>
      <c r="L1" s="87"/>
      <c r="M1" s="71"/>
      <c r="N1" s="71"/>
      <c r="O1" s="71"/>
      <c r="P1" s="68"/>
      <c r="Q1" s="94"/>
      <c r="R1" s="95" t="s">
        <v>488</v>
      </c>
    </row>
    <row r="2" ht="27.75" customHeight="1" spans="1:18">
      <c r="A2" s="42" t="s">
        <v>489</v>
      </c>
      <c r="B2" s="73"/>
      <c r="C2" s="73"/>
      <c r="D2" s="74"/>
      <c r="E2" s="74"/>
      <c r="F2" s="74"/>
      <c r="G2" s="74"/>
      <c r="H2" s="73"/>
      <c r="I2" s="73"/>
      <c r="J2" s="73"/>
      <c r="K2" s="73"/>
      <c r="L2" s="88"/>
      <c r="M2" s="73"/>
      <c r="N2" s="73"/>
      <c r="O2" s="73"/>
      <c r="P2" s="74"/>
      <c r="Q2" s="88"/>
      <c r="R2" s="73"/>
    </row>
    <row r="3" ht="18.75" customHeight="1" spans="1:18">
      <c r="A3" s="75" t="str">
        <f>"单位名称："&amp;"曲靖市中医医院"</f>
        <v>单位名称：曲靖市中医医院</v>
      </c>
      <c r="B3" s="61"/>
      <c r="C3" s="61"/>
      <c r="D3" s="63"/>
      <c r="E3" s="63"/>
      <c r="F3" s="63"/>
      <c r="G3" s="63"/>
      <c r="H3" s="61"/>
      <c r="I3" s="61"/>
      <c r="J3" s="61"/>
      <c r="K3" s="61"/>
      <c r="L3" s="87"/>
      <c r="M3" s="71"/>
      <c r="N3" s="71"/>
      <c r="O3" s="71"/>
      <c r="P3" s="89"/>
      <c r="Q3" s="96"/>
      <c r="R3" s="287" t="s">
        <v>2</v>
      </c>
    </row>
    <row r="4" ht="15.75" customHeight="1" spans="1:18">
      <c r="A4" s="24" t="s">
        <v>383</v>
      </c>
      <c r="B4" s="76" t="s">
        <v>490</v>
      </c>
      <c r="C4" s="76" t="s">
        <v>491</v>
      </c>
      <c r="D4" s="77" t="s">
        <v>492</v>
      </c>
      <c r="E4" s="77" t="s">
        <v>493</v>
      </c>
      <c r="F4" s="77" t="s">
        <v>494</v>
      </c>
      <c r="G4" s="77" t="s">
        <v>495</v>
      </c>
      <c r="H4" s="45" t="s">
        <v>234</v>
      </c>
      <c r="I4" s="45"/>
      <c r="J4" s="45"/>
      <c r="K4" s="45"/>
      <c r="L4" s="90"/>
      <c r="M4" s="45"/>
      <c r="N4" s="45"/>
      <c r="O4" s="45"/>
      <c r="P4" s="91"/>
      <c r="Q4" s="90"/>
      <c r="R4" s="46"/>
    </row>
    <row r="5" ht="17.25" customHeight="1" spans="1:18">
      <c r="A5" s="27"/>
      <c r="B5" s="78"/>
      <c r="C5" s="78"/>
      <c r="D5" s="79"/>
      <c r="E5" s="79"/>
      <c r="F5" s="79"/>
      <c r="G5" s="79"/>
      <c r="H5" s="78" t="s">
        <v>29</v>
      </c>
      <c r="I5" s="78" t="s">
        <v>32</v>
      </c>
      <c r="J5" s="78" t="s">
        <v>389</v>
      </c>
      <c r="K5" s="78" t="s">
        <v>390</v>
      </c>
      <c r="L5" s="79" t="s">
        <v>391</v>
      </c>
      <c r="M5" s="92" t="s">
        <v>496</v>
      </c>
      <c r="N5" s="92"/>
      <c r="O5" s="92"/>
      <c r="P5" s="93"/>
      <c r="Q5" s="98"/>
      <c r="R5" s="80"/>
    </row>
    <row r="6" ht="54" customHeight="1" spans="1:18">
      <c r="A6" s="30"/>
      <c r="B6" s="80"/>
      <c r="C6" s="80"/>
      <c r="D6" s="81"/>
      <c r="E6" s="81"/>
      <c r="F6" s="81"/>
      <c r="G6" s="81"/>
      <c r="H6" s="80"/>
      <c r="I6" s="80" t="s">
        <v>31</v>
      </c>
      <c r="J6" s="80"/>
      <c r="K6" s="80"/>
      <c r="L6" s="81"/>
      <c r="M6" s="80" t="s">
        <v>31</v>
      </c>
      <c r="N6" s="80" t="s">
        <v>37</v>
      </c>
      <c r="O6" s="80" t="s">
        <v>243</v>
      </c>
      <c r="P6" s="54" t="s">
        <v>39</v>
      </c>
      <c r="Q6" s="81" t="s">
        <v>40</v>
      </c>
      <c r="R6" s="80" t="s">
        <v>41</v>
      </c>
    </row>
    <row r="7" ht="15" customHeight="1" spans="1:18">
      <c r="A7" s="30">
        <v>1</v>
      </c>
      <c r="B7" s="80">
        <v>2</v>
      </c>
      <c r="C7" s="80">
        <v>3</v>
      </c>
      <c r="D7" s="81">
        <v>4</v>
      </c>
      <c r="E7" s="81">
        <v>5</v>
      </c>
      <c r="F7" s="81">
        <v>6</v>
      </c>
      <c r="G7" s="81">
        <v>7</v>
      </c>
      <c r="H7" s="81">
        <v>8</v>
      </c>
      <c r="I7" s="81">
        <v>9</v>
      </c>
      <c r="J7" s="81">
        <v>10</v>
      </c>
      <c r="K7" s="81">
        <v>11</v>
      </c>
      <c r="L7" s="81">
        <v>12</v>
      </c>
      <c r="M7" s="81">
        <v>13</v>
      </c>
      <c r="N7" s="81">
        <v>14</v>
      </c>
      <c r="O7" s="81">
        <v>15</v>
      </c>
      <c r="P7" s="81">
        <v>16</v>
      </c>
      <c r="Q7" s="81">
        <v>17</v>
      </c>
      <c r="R7" s="81">
        <v>18</v>
      </c>
    </row>
    <row r="8" ht="21" customHeight="1" spans="1:18">
      <c r="A8" s="13"/>
      <c r="B8" s="82"/>
      <c r="C8" s="82"/>
      <c r="D8" s="83"/>
      <c r="E8" s="83"/>
      <c r="F8" s="83"/>
      <c r="G8" s="83"/>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4" t="s">
        <v>497</v>
      </c>
      <c r="B10" s="85"/>
      <c r="C10" s="86"/>
      <c r="D10" s="83"/>
      <c r="E10" s="83"/>
      <c r="F10" s="83"/>
      <c r="G10" s="83"/>
      <c r="H10" s="15"/>
      <c r="I10" s="15"/>
      <c r="J10" s="15"/>
      <c r="K10" s="15"/>
      <c r="L10" s="15"/>
      <c r="M10" s="15"/>
      <c r="N10" s="15"/>
      <c r="O10" s="15"/>
      <c r="P10" s="15"/>
      <c r="Q10" s="15"/>
      <c r="R10" s="15"/>
    </row>
    <row r="11" customHeight="1" spans="1:8">
      <c r="A11" s="36" t="s">
        <v>498</v>
      </c>
      <c r="B11" s="36"/>
      <c r="C11" s="36"/>
      <c r="D11" s="36"/>
      <c r="E11" s="36"/>
      <c r="F11" s="36"/>
      <c r="G11" s="36"/>
      <c r="H11" s="36"/>
    </row>
  </sheetData>
  <mergeCells count="18">
    <mergeCell ref="A2:R2"/>
    <mergeCell ref="A3:C3"/>
    <mergeCell ref="H4:R4"/>
    <mergeCell ref="M5:R5"/>
    <mergeCell ref="A10:C10"/>
    <mergeCell ref="A11:H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9" sqref="A9:H9"/>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56"/>
      <c r="F1" s="57"/>
      <c r="N1" s="68" t="s">
        <v>499</v>
      </c>
    </row>
    <row r="2" ht="35.25" customHeight="1" spans="1:14">
      <c r="A2" s="58" t="s">
        <v>500</v>
      </c>
      <c r="B2" s="59"/>
      <c r="C2" s="59"/>
      <c r="D2" s="59"/>
      <c r="E2" s="59"/>
      <c r="F2" s="59"/>
      <c r="G2" s="59"/>
      <c r="H2" s="59"/>
      <c r="I2" s="59"/>
      <c r="J2" s="59"/>
      <c r="K2" s="59"/>
      <c r="L2" s="59"/>
      <c r="M2" s="59"/>
      <c r="N2" s="59"/>
    </row>
    <row r="3" ht="24" customHeight="1" spans="1:13">
      <c r="A3" s="60" t="str">
        <f>"单位名称："&amp;"曲靖市中医医院"</f>
        <v>单位名称：曲靖市中医医院</v>
      </c>
      <c r="B3" s="61"/>
      <c r="C3" s="61"/>
      <c r="D3" s="62"/>
      <c r="E3" s="61"/>
      <c r="F3" s="63"/>
      <c r="G3" s="61"/>
      <c r="H3" s="61"/>
      <c r="I3" s="61"/>
      <c r="J3" s="61"/>
      <c r="K3" s="22"/>
      <c r="L3" s="22"/>
      <c r="M3" s="288" t="s">
        <v>2</v>
      </c>
    </row>
    <row r="4" ht="19.5" customHeight="1" spans="1:14">
      <c r="A4" s="10" t="s">
        <v>501</v>
      </c>
      <c r="B4" s="10" t="s">
        <v>234</v>
      </c>
      <c r="C4" s="10"/>
      <c r="D4" s="10"/>
      <c r="E4" s="10" t="s">
        <v>502</v>
      </c>
      <c r="F4" s="10"/>
      <c r="G4" s="10"/>
      <c r="H4" s="10"/>
      <c r="I4" s="10"/>
      <c r="J4" s="10"/>
      <c r="K4" s="10"/>
      <c r="L4" s="10"/>
      <c r="M4" s="10"/>
      <c r="N4" s="10"/>
    </row>
    <row r="5" ht="40.5" customHeight="1" spans="1:14">
      <c r="A5" s="10"/>
      <c r="B5" s="10" t="s">
        <v>29</v>
      </c>
      <c r="C5" s="9" t="s">
        <v>32</v>
      </c>
      <c r="D5" s="64" t="s">
        <v>503</v>
      </c>
      <c r="E5" s="53" t="s">
        <v>504</v>
      </c>
      <c r="F5" s="53" t="s">
        <v>505</v>
      </c>
      <c r="G5" s="53" t="s">
        <v>506</v>
      </c>
      <c r="H5" s="53" t="s">
        <v>507</v>
      </c>
      <c r="I5" s="53" t="s">
        <v>508</v>
      </c>
      <c r="J5" s="53" t="s">
        <v>509</v>
      </c>
      <c r="K5" s="53" t="s">
        <v>510</v>
      </c>
      <c r="L5" s="53" t="s">
        <v>511</v>
      </c>
      <c r="M5" s="53" t="s">
        <v>512</v>
      </c>
      <c r="N5" s="53" t="s">
        <v>513</v>
      </c>
    </row>
    <row r="6" ht="19.5" customHeight="1" spans="1:14">
      <c r="A6" s="65">
        <v>1</v>
      </c>
      <c r="B6" s="65">
        <v>2</v>
      </c>
      <c r="C6" s="65">
        <v>3</v>
      </c>
      <c r="D6" s="10">
        <v>4</v>
      </c>
      <c r="E6" s="53">
        <v>5</v>
      </c>
      <c r="F6" s="65">
        <v>6</v>
      </c>
      <c r="G6" s="53">
        <v>7</v>
      </c>
      <c r="H6" s="66">
        <v>8</v>
      </c>
      <c r="I6" s="53">
        <v>9</v>
      </c>
      <c r="J6" s="53">
        <v>10</v>
      </c>
      <c r="K6" s="53">
        <v>11</v>
      </c>
      <c r="L6" s="66">
        <v>12</v>
      </c>
      <c r="M6" s="53">
        <v>13</v>
      </c>
      <c r="N6" s="70">
        <v>14</v>
      </c>
    </row>
    <row r="7" ht="18.75" customHeight="1" spans="1:14">
      <c r="A7" s="67"/>
      <c r="B7" s="15"/>
      <c r="C7" s="15"/>
      <c r="D7" s="15"/>
      <c r="E7" s="15"/>
      <c r="F7" s="15"/>
      <c r="G7" s="15"/>
      <c r="H7" s="15"/>
      <c r="I7" s="15"/>
      <c r="J7" s="15"/>
      <c r="K7" s="15"/>
      <c r="L7" s="15"/>
      <c r="M7" s="15"/>
      <c r="N7" s="15"/>
    </row>
    <row r="8" ht="18.75" customHeight="1" spans="1:14">
      <c r="A8" s="67"/>
      <c r="B8" s="15"/>
      <c r="C8" s="15"/>
      <c r="D8" s="15"/>
      <c r="E8" s="15"/>
      <c r="F8" s="15"/>
      <c r="G8" s="15"/>
      <c r="H8" s="15"/>
      <c r="I8" s="15"/>
      <c r="J8" s="15"/>
      <c r="K8" s="15"/>
      <c r="L8" s="15"/>
      <c r="M8" s="15"/>
      <c r="N8" s="15"/>
    </row>
    <row r="9" customHeight="1" spans="1:8">
      <c r="A9" s="36" t="s">
        <v>514</v>
      </c>
      <c r="B9" s="36"/>
      <c r="C9" s="36"/>
      <c r="D9" s="36"/>
      <c r="E9" s="36"/>
      <c r="F9" s="36"/>
      <c r="G9" s="36"/>
      <c r="H9" s="36"/>
    </row>
  </sheetData>
  <mergeCells count="7">
    <mergeCell ref="A2:N2"/>
    <mergeCell ref="A3:J3"/>
    <mergeCell ref="M3:N3"/>
    <mergeCell ref="B4:D4"/>
    <mergeCell ref="E4:N4"/>
    <mergeCell ref="A9:H9"/>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A8" sqref="A8:G8"/>
    </sheetView>
  </sheetViews>
  <sheetFormatPr defaultColWidth="26.25" defaultRowHeight="12" customHeight="1" outlineLevelRow="7"/>
  <cols>
    <col min="1" max="1" width="17.5" customWidth="1"/>
    <col min="2" max="2" width="15.625" customWidth="1"/>
    <col min="3" max="5" width="8.125" customWidth="1"/>
    <col min="6" max="6" width="8.875" customWidth="1"/>
    <col min="7" max="7" width="6.25" customWidth="1"/>
    <col min="8" max="10" width="8.875" customWidth="1"/>
    <col min="11" max="16384" width="26.25" customWidth="1"/>
  </cols>
  <sheetData>
    <row r="1" customHeight="1" spans="10:10">
      <c r="J1" s="55" t="s">
        <v>515</v>
      </c>
    </row>
    <row r="2" ht="28.5" customHeight="1" spans="1:10">
      <c r="A2" s="51" t="s">
        <v>516</v>
      </c>
      <c r="B2" s="3"/>
      <c r="C2" s="3"/>
      <c r="D2" s="3"/>
      <c r="E2" s="3"/>
      <c r="F2" s="52"/>
      <c r="G2" s="3"/>
      <c r="H2" s="52"/>
      <c r="I2" s="52"/>
      <c r="J2" s="3"/>
    </row>
    <row r="3" ht="17.25" customHeight="1" spans="1:1">
      <c r="A3" s="4" t="str">
        <f>"单位名称："&amp;"曲靖市中医医院"</f>
        <v>单位名称：曲靖市中医医院</v>
      </c>
    </row>
    <row r="4" ht="44.25" customHeight="1" spans="1:10">
      <c r="A4" s="47" t="s">
        <v>296</v>
      </c>
      <c r="B4" s="47" t="s">
        <v>297</v>
      </c>
      <c r="C4" s="47" t="s">
        <v>298</v>
      </c>
      <c r="D4" s="47" t="s">
        <v>299</v>
      </c>
      <c r="E4" s="47" t="s">
        <v>300</v>
      </c>
      <c r="F4" s="53" t="s">
        <v>301</v>
      </c>
      <c r="G4" s="47" t="s">
        <v>302</v>
      </c>
      <c r="H4" s="53" t="s">
        <v>303</v>
      </c>
      <c r="I4" s="53" t="s">
        <v>304</v>
      </c>
      <c r="J4" s="47" t="s">
        <v>305</v>
      </c>
    </row>
    <row r="5" ht="14.25" customHeight="1" spans="1:10">
      <c r="A5" s="47">
        <v>1</v>
      </c>
      <c r="B5" s="53">
        <v>2</v>
      </c>
      <c r="C5" s="54">
        <v>3</v>
      </c>
      <c r="D5" s="54">
        <v>4</v>
      </c>
      <c r="E5" s="54">
        <v>5</v>
      </c>
      <c r="F5" s="54">
        <v>6</v>
      </c>
      <c r="G5" s="53">
        <v>7</v>
      </c>
      <c r="H5" s="54">
        <v>8</v>
      </c>
      <c r="I5" s="53">
        <v>9</v>
      </c>
      <c r="J5" s="53">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7">
      <c r="A8" s="36" t="s">
        <v>514</v>
      </c>
      <c r="B8" s="36"/>
      <c r="C8" s="36"/>
      <c r="D8" s="36"/>
      <c r="E8" s="36"/>
      <c r="F8" s="36"/>
      <c r="G8" s="36"/>
    </row>
  </sheetData>
  <mergeCells count="3">
    <mergeCell ref="A2:J2"/>
    <mergeCell ref="A3:H3"/>
    <mergeCell ref="A8:G8"/>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58"/>
  <sheetViews>
    <sheetView workbookViewId="0">
      <selection activeCell="L19" sqref="L19"/>
    </sheetView>
  </sheetViews>
  <sheetFormatPr defaultColWidth="9.14166666666667" defaultRowHeight="12" customHeight="1" outlineLevelCol="7"/>
  <cols>
    <col min="1" max="1" width="12.625" customWidth="1"/>
    <col min="2" max="2" width="16.4333333333333" customWidth="1"/>
    <col min="3" max="3" width="20.1916666666667" customWidth="1"/>
    <col min="4" max="4" width="13.125" customWidth="1"/>
    <col min="5" max="5" width="20.475" customWidth="1"/>
    <col min="6" max="6" width="12.4916666666667" customWidth="1"/>
    <col min="7" max="7" width="10.8666666666667" customWidth="1"/>
    <col min="8" max="8" width="14.5166666666667" customWidth="1"/>
  </cols>
  <sheetData>
    <row r="1" ht="14.25" customHeight="1" spans="8:8">
      <c r="H1" s="41" t="s">
        <v>517</v>
      </c>
    </row>
    <row r="2" ht="28.5" customHeight="1" spans="1:8">
      <c r="A2" s="42" t="s">
        <v>518</v>
      </c>
      <c r="B2" s="20"/>
      <c r="C2" s="20"/>
      <c r="D2" s="20"/>
      <c r="E2" s="20"/>
      <c r="F2" s="20"/>
      <c r="G2" s="20"/>
      <c r="H2" s="20"/>
    </row>
    <row r="3" ht="13.5" customHeight="1" spans="1:2">
      <c r="A3" s="43" t="str">
        <f>"单位名称："&amp;"曲靖市中医医院"</f>
        <v>单位名称：曲靖市中医医院</v>
      </c>
      <c r="B3" s="21"/>
    </row>
    <row r="4" ht="18" customHeight="1" spans="1:8">
      <c r="A4" s="24" t="s">
        <v>375</v>
      </c>
      <c r="B4" s="24" t="s">
        <v>519</v>
      </c>
      <c r="C4" s="24" t="s">
        <v>520</v>
      </c>
      <c r="D4" s="24" t="s">
        <v>521</v>
      </c>
      <c r="E4" s="24" t="s">
        <v>522</v>
      </c>
      <c r="F4" s="44" t="s">
        <v>523</v>
      </c>
      <c r="G4" s="45"/>
      <c r="H4" s="46"/>
    </row>
    <row r="5" ht="18" customHeight="1" spans="1:8">
      <c r="A5" s="30"/>
      <c r="B5" s="30"/>
      <c r="C5" s="30"/>
      <c r="D5" s="30"/>
      <c r="E5" s="30"/>
      <c r="F5" s="47" t="s">
        <v>387</v>
      </c>
      <c r="G5" s="47" t="s">
        <v>524</v>
      </c>
      <c r="H5" s="47" t="s">
        <v>525</v>
      </c>
    </row>
    <row r="6" ht="21" customHeight="1" spans="1:8">
      <c r="A6" s="47">
        <v>1</v>
      </c>
      <c r="B6" s="47">
        <v>2</v>
      </c>
      <c r="C6" s="47">
        <v>3</v>
      </c>
      <c r="D6" s="47">
        <v>4</v>
      </c>
      <c r="E6" s="47">
        <v>5</v>
      </c>
      <c r="F6" s="47">
        <v>6</v>
      </c>
      <c r="G6" s="47">
        <v>7</v>
      </c>
      <c r="H6" s="47">
        <v>8</v>
      </c>
    </row>
    <row r="7" ht="21" customHeight="1" spans="1:8">
      <c r="A7" s="48" t="s">
        <v>43</v>
      </c>
      <c r="B7" s="48" t="s">
        <v>393</v>
      </c>
      <c r="C7" s="48" t="s">
        <v>394</v>
      </c>
      <c r="D7" s="48" t="s">
        <v>526</v>
      </c>
      <c r="E7" s="13" t="s">
        <v>395</v>
      </c>
      <c r="F7" s="48">
        <v>1</v>
      </c>
      <c r="G7" s="48">
        <v>20</v>
      </c>
      <c r="H7" s="48">
        <v>20</v>
      </c>
    </row>
    <row r="8" ht="21" customHeight="1" spans="1:8">
      <c r="A8" s="48" t="s">
        <v>43</v>
      </c>
      <c r="B8" s="48" t="s">
        <v>396</v>
      </c>
      <c r="C8" s="48" t="s">
        <v>397</v>
      </c>
      <c r="D8" s="48" t="s">
        <v>527</v>
      </c>
      <c r="E8" s="13" t="s">
        <v>395</v>
      </c>
      <c r="F8" s="48">
        <v>1</v>
      </c>
      <c r="G8" s="48">
        <v>44.5</v>
      </c>
      <c r="H8" s="48">
        <v>44.5</v>
      </c>
    </row>
    <row r="9" ht="21" customHeight="1" spans="1:8">
      <c r="A9" s="48" t="s">
        <v>43</v>
      </c>
      <c r="B9" s="48" t="s">
        <v>398</v>
      </c>
      <c r="C9" s="48" t="s">
        <v>399</v>
      </c>
      <c r="D9" s="48" t="s">
        <v>528</v>
      </c>
      <c r="E9" s="13" t="s">
        <v>395</v>
      </c>
      <c r="F9" s="48">
        <v>1</v>
      </c>
      <c r="G9" s="48">
        <v>36</v>
      </c>
      <c r="H9" s="48">
        <v>36</v>
      </c>
    </row>
    <row r="10" ht="21" customHeight="1" spans="1:8">
      <c r="A10" s="48" t="s">
        <v>43</v>
      </c>
      <c r="B10" s="48" t="s">
        <v>400</v>
      </c>
      <c r="C10" s="48" t="s">
        <v>401</v>
      </c>
      <c r="D10" s="48" t="s">
        <v>529</v>
      </c>
      <c r="E10" s="13" t="s">
        <v>395</v>
      </c>
      <c r="F10" s="48">
        <v>1</v>
      </c>
      <c r="G10" s="48">
        <v>66</v>
      </c>
      <c r="H10" s="48">
        <v>66</v>
      </c>
    </row>
    <row r="11" ht="21" customHeight="1" spans="1:8">
      <c r="A11" s="48" t="s">
        <v>43</v>
      </c>
      <c r="B11" s="48" t="s">
        <v>402</v>
      </c>
      <c r="C11" s="48" t="s">
        <v>403</v>
      </c>
      <c r="D11" s="48" t="s">
        <v>530</v>
      </c>
      <c r="E11" s="13" t="s">
        <v>395</v>
      </c>
      <c r="F11" s="48">
        <v>1</v>
      </c>
      <c r="G11" s="48">
        <v>18</v>
      </c>
      <c r="H11" s="48">
        <v>18</v>
      </c>
    </row>
    <row r="12" ht="21" customHeight="1" spans="1:8">
      <c r="A12" s="48" t="s">
        <v>43</v>
      </c>
      <c r="B12" s="48" t="s">
        <v>404</v>
      </c>
      <c r="C12" s="48" t="s">
        <v>405</v>
      </c>
      <c r="D12" s="48" t="s">
        <v>531</v>
      </c>
      <c r="E12" s="13" t="s">
        <v>395</v>
      </c>
      <c r="F12" s="48">
        <v>1</v>
      </c>
      <c r="G12" s="48">
        <v>52.5</v>
      </c>
      <c r="H12" s="48">
        <v>52.5</v>
      </c>
    </row>
    <row r="13" ht="21" customHeight="1" spans="1:8">
      <c r="A13" s="48" t="s">
        <v>43</v>
      </c>
      <c r="B13" s="48" t="s">
        <v>406</v>
      </c>
      <c r="C13" s="48" t="s">
        <v>407</v>
      </c>
      <c r="D13" s="48" t="s">
        <v>406</v>
      </c>
      <c r="E13" s="13" t="s">
        <v>395</v>
      </c>
      <c r="F13" s="48">
        <v>1</v>
      </c>
      <c r="G13" s="48">
        <v>7.5</v>
      </c>
      <c r="H13" s="48">
        <v>7.5</v>
      </c>
    </row>
    <row r="14" ht="21" customHeight="1" spans="1:8">
      <c r="A14" s="48" t="s">
        <v>43</v>
      </c>
      <c r="B14" s="48" t="s">
        <v>408</v>
      </c>
      <c r="C14" s="48" t="s">
        <v>409</v>
      </c>
      <c r="D14" s="48" t="s">
        <v>532</v>
      </c>
      <c r="E14" s="13" t="s">
        <v>395</v>
      </c>
      <c r="F14" s="48">
        <v>1</v>
      </c>
      <c r="G14" s="48">
        <v>79.5</v>
      </c>
      <c r="H14" s="48">
        <v>79.5</v>
      </c>
    </row>
    <row r="15" ht="21" customHeight="1" spans="1:8">
      <c r="A15" s="48" t="s">
        <v>43</v>
      </c>
      <c r="B15" s="48" t="s">
        <v>410</v>
      </c>
      <c r="C15" s="48" t="s">
        <v>411</v>
      </c>
      <c r="D15" s="48" t="s">
        <v>533</v>
      </c>
      <c r="E15" s="13" t="s">
        <v>395</v>
      </c>
      <c r="F15" s="48">
        <v>1</v>
      </c>
      <c r="G15" s="48">
        <v>2</v>
      </c>
      <c r="H15" s="48">
        <v>2</v>
      </c>
    </row>
    <row r="16" ht="21" customHeight="1" spans="1:8">
      <c r="A16" s="48" t="s">
        <v>43</v>
      </c>
      <c r="B16" s="48" t="s">
        <v>412</v>
      </c>
      <c r="C16" s="48" t="s">
        <v>413</v>
      </c>
      <c r="D16" s="48" t="s">
        <v>534</v>
      </c>
      <c r="E16" s="13" t="s">
        <v>395</v>
      </c>
      <c r="F16" s="48">
        <v>1</v>
      </c>
      <c r="G16" s="48">
        <v>13.75</v>
      </c>
      <c r="H16" s="48">
        <v>13.75</v>
      </c>
    </row>
    <row r="17" ht="21" customHeight="1" spans="1:8">
      <c r="A17" s="48" t="s">
        <v>43</v>
      </c>
      <c r="B17" s="48" t="s">
        <v>414</v>
      </c>
      <c r="C17" s="48" t="s">
        <v>415</v>
      </c>
      <c r="D17" s="48" t="s">
        <v>535</v>
      </c>
      <c r="E17" s="13" t="s">
        <v>395</v>
      </c>
      <c r="F17" s="48">
        <v>1</v>
      </c>
      <c r="G17" s="48">
        <v>1</v>
      </c>
      <c r="H17" s="48">
        <v>1</v>
      </c>
    </row>
    <row r="18" ht="21" customHeight="1" spans="1:8">
      <c r="A18" s="48" t="s">
        <v>43</v>
      </c>
      <c r="B18" s="48" t="s">
        <v>416</v>
      </c>
      <c r="C18" s="48" t="s">
        <v>417</v>
      </c>
      <c r="D18" s="48" t="s">
        <v>536</v>
      </c>
      <c r="E18" s="13" t="s">
        <v>395</v>
      </c>
      <c r="F18" s="48">
        <v>1</v>
      </c>
      <c r="G18" s="48">
        <v>13.75</v>
      </c>
      <c r="H18" s="48">
        <v>13.75</v>
      </c>
    </row>
    <row r="19" ht="21" customHeight="1" spans="1:8">
      <c r="A19" s="48" t="s">
        <v>43</v>
      </c>
      <c r="B19" s="48" t="s">
        <v>418</v>
      </c>
      <c r="C19" s="48" t="s">
        <v>419</v>
      </c>
      <c r="D19" s="48" t="s">
        <v>537</v>
      </c>
      <c r="E19" s="13" t="s">
        <v>395</v>
      </c>
      <c r="F19" s="48">
        <v>1</v>
      </c>
      <c r="G19" s="48">
        <v>13.75</v>
      </c>
      <c r="H19" s="48">
        <v>13.75</v>
      </c>
    </row>
    <row r="20" ht="21" customHeight="1" spans="1:8">
      <c r="A20" s="48" t="s">
        <v>43</v>
      </c>
      <c r="B20" s="48" t="s">
        <v>420</v>
      </c>
      <c r="C20" s="48" t="s">
        <v>421</v>
      </c>
      <c r="D20" s="48" t="s">
        <v>538</v>
      </c>
      <c r="E20" s="13" t="s">
        <v>395</v>
      </c>
      <c r="F20" s="48">
        <v>1</v>
      </c>
      <c r="G20" s="48">
        <v>2</v>
      </c>
      <c r="H20" s="48">
        <v>2</v>
      </c>
    </row>
    <row r="21" ht="21" customHeight="1" spans="1:8">
      <c r="A21" s="48" t="s">
        <v>43</v>
      </c>
      <c r="B21" s="48" t="s">
        <v>422</v>
      </c>
      <c r="C21" s="48" t="s">
        <v>423</v>
      </c>
      <c r="D21" s="48" t="s">
        <v>539</v>
      </c>
      <c r="E21" s="13" t="s">
        <v>395</v>
      </c>
      <c r="F21" s="48">
        <v>1</v>
      </c>
      <c r="G21" s="48">
        <v>25</v>
      </c>
      <c r="H21" s="48">
        <v>25</v>
      </c>
    </row>
    <row r="22" ht="21" customHeight="1" spans="1:8">
      <c r="A22" s="48" t="s">
        <v>43</v>
      </c>
      <c r="B22" s="48" t="s">
        <v>424</v>
      </c>
      <c r="C22" s="48" t="s">
        <v>425</v>
      </c>
      <c r="D22" s="48" t="s">
        <v>540</v>
      </c>
      <c r="E22" s="13" t="s">
        <v>395</v>
      </c>
      <c r="F22" s="48">
        <v>1</v>
      </c>
      <c r="G22" s="48">
        <v>6</v>
      </c>
      <c r="H22" s="48">
        <v>6</v>
      </c>
    </row>
    <row r="23" ht="21" customHeight="1" spans="1:8">
      <c r="A23" s="48" t="s">
        <v>43</v>
      </c>
      <c r="B23" s="48" t="s">
        <v>426</v>
      </c>
      <c r="C23" s="48" t="s">
        <v>427</v>
      </c>
      <c r="D23" s="48" t="s">
        <v>541</v>
      </c>
      <c r="E23" s="13" t="s">
        <v>395</v>
      </c>
      <c r="F23" s="48">
        <v>1</v>
      </c>
      <c r="G23" s="48">
        <v>6</v>
      </c>
      <c r="H23" s="48">
        <v>6</v>
      </c>
    </row>
    <row r="24" ht="21" customHeight="1" spans="1:8">
      <c r="A24" s="48" t="s">
        <v>43</v>
      </c>
      <c r="B24" s="48" t="s">
        <v>426</v>
      </c>
      <c r="C24" s="48" t="s">
        <v>427</v>
      </c>
      <c r="D24" s="48" t="s">
        <v>541</v>
      </c>
      <c r="E24" s="13" t="s">
        <v>395</v>
      </c>
      <c r="F24" s="48">
        <v>1</v>
      </c>
      <c r="G24" s="48">
        <v>10</v>
      </c>
      <c r="H24" s="48">
        <v>10</v>
      </c>
    </row>
    <row r="25" ht="21" customHeight="1" spans="1:8">
      <c r="A25" s="48" t="s">
        <v>43</v>
      </c>
      <c r="B25" s="48" t="s">
        <v>428</v>
      </c>
      <c r="C25" s="48" t="s">
        <v>429</v>
      </c>
      <c r="D25" s="48" t="s">
        <v>542</v>
      </c>
      <c r="E25" s="13" t="s">
        <v>395</v>
      </c>
      <c r="F25" s="48">
        <v>1</v>
      </c>
      <c r="G25" s="48">
        <v>31.5</v>
      </c>
      <c r="H25" s="48">
        <v>31.5</v>
      </c>
    </row>
    <row r="26" ht="21" customHeight="1" spans="1:8">
      <c r="A26" s="48" t="s">
        <v>43</v>
      </c>
      <c r="B26" s="48" t="s">
        <v>430</v>
      </c>
      <c r="C26" s="48" t="s">
        <v>431</v>
      </c>
      <c r="D26" s="48" t="s">
        <v>543</v>
      </c>
      <c r="E26" s="13" t="s">
        <v>395</v>
      </c>
      <c r="F26" s="48">
        <v>1</v>
      </c>
      <c r="G26" s="48">
        <v>4</v>
      </c>
      <c r="H26" s="48">
        <v>4</v>
      </c>
    </row>
    <row r="27" ht="21" customHeight="1" spans="1:8">
      <c r="A27" s="48" t="s">
        <v>43</v>
      </c>
      <c r="B27" s="48" t="s">
        <v>430</v>
      </c>
      <c r="C27" s="48" t="s">
        <v>431</v>
      </c>
      <c r="D27" s="48" t="s">
        <v>543</v>
      </c>
      <c r="E27" s="13" t="s">
        <v>395</v>
      </c>
      <c r="F27" s="48">
        <v>1</v>
      </c>
      <c r="G27" s="48">
        <v>5.4</v>
      </c>
      <c r="H27" s="48">
        <v>5.4</v>
      </c>
    </row>
    <row r="28" ht="21" customHeight="1" spans="1:8">
      <c r="A28" s="48" t="s">
        <v>43</v>
      </c>
      <c r="B28" s="48" t="s">
        <v>432</v>
      </c>
      <c r="C28" s="48" t="s">
        <v>433</v>
      </c>
      <c r="D28" s="48" t="s">
        <v>544</v>
      </c>
      <c r="E28" s="13" t="s">
        <v>395</v>
      </c>
      <c r="F28" s="48">
        <v>1</v>
      </c>
      <c r="G28" s="48">
        <v>8.75</v>
      </c>
      <c r="H28" s="48">
        <v>8.75</v>
      </c>
    </row>
    <row r="29" ht="21" customHeight="1" spans="1:8">
      <c r="A29" s="48" t="s">
        <v>43</v>
      </c>
      <c r="B29" s="48" t="s">
        <v>434</v>
      </c>
      <c r="C29" s="48" t="s">
        <v>435</v>
      </c>
      <c r="D29" s="48" t="s">
        <v>545</v>
      </c>
      <c r="E29" s="13" t="s">
        <v>395</v>
      </c>
      <c r="F29" s="48">
        <v>1</v>
      </c>
      <c r="G29" s="48">
        <v>4</v>
      </c>
      <c r="H29" s="48">
        <v>4</v>
      </c>
    </row>
    <row r="30" ht="21" customHeight="1" spans="1:8">
      <c r="A30" s="48" t="s">
        <v>43</v>
      </c>
      <c r="B30" s="48" t="s">
        <v>436</v>
      </c>
      <c r="C30" s="48" t="s">
        <v>437</v>
      </c>
      <c r="D30" s="48" t="s">
        <v>546</v>
      </c>
      <c r="E30" s="13" t="s">
        <v>395</v>
      </c>
      <c r="F30" s="48">
        <v>1</v>
      </c>
      <c r="G30" s="48">
        <v>1</v>
      </c>
      <c r="H30" s="48">
        <v>1</v>
      </c>
    </row>
    <row r="31" ht="21" customHeight="1" spans="1:8">
      <c r="A31" s="48" t="s">
        <v>43</v>
      </c>
      <c r="B31" s="48" t="s">
        <v>438</v>
      </c>
      <c r="C31" s="48" t="s">
        <v>439</v>
      </c>
      <c r="D31" s="48" t="s">
        <v>547</v>
      </c>
      <c r="E31" s="13" t="s">
        <v>395</v>
      </c>
      <c r="F31" s="48">
        <v>1</v>
      </c>
      <c r="G31" s="48">
        <v>4</v>
      </c>
      <c r="H31" s="48">
        <v>4</v>
      </c>
    </row>
    <row r="32" ht="21" customHeight="1" spans="1:8">
      <c r="A32" s="48" t="s">
        <v>43</v>
      </c>
      <c r="B32" s="48" t="s">
        <v>440</v>
      </c>
      <c r="C32" s="48" t="s">
        <v>441</v>
      </c>
      <c r="D32" s="48" t="s">
        <v>548</v>
      </c>
      <c r="E32" s="13" t="s">
        <v>395</v>
      </c>
      <c r="F32" s="48">
        <v>1</v>
      </c>
      <c r="G32" s="48">
        <v>9300</v>
      </c>
      <c r="H32" s="48">
        <v>9300</v>
      </c>
    </row>
    <row r="33" ht="21" customHeight="1" spans="1:8">
      <c r="A33" s="48" t="s">
        <v>43</v>
      </c>
      <c r="B33" s="48" t="s">
        <v>442</v>
      </c>
      <c r="C33" s="48" t="s">
        <v>443</v>
      </c>
      <c r="D33" s="48" t="s">
        <v>549</v>
      </c>
      <c r="E33" s="13" t="s">
        <v>395</v>
      </c>
      <c r="F33" s="48">
        <v>1</v>
      </c>
      <c r="G33" s="48">
        <v>7.5</v>
      </c>
      <c r="H33" s="48">
        <v>7.5</v>
      </c>
    </row>
    <row r="34" ht="21" customHeight="1" spans="1:8">
      <c r="A34" s="48" t="s">
        <v>43</v>
      </c>
      <c r="B34" s="48" t="s">
        <v>444</v>
      </c>
      <c r="C34" s="48" t="s">
        <v>445</v>
      </c>
      <c r="D34" s="48" t="s">
        <v>550</v>
      </c>
      <c r="E34" s="13" t="s">
        <v>395</v>
      </c>
      <c r="F34" s="48">
        <v>1</v>
      </c>
      <c r="G34" s="48">
        <v>4</v>
      </c>
      <c r="H34" s="48">
        <v>4</v>
      </c>
    </row>
    <row r="35" ht="21" customHeight="1" spans="1:8">
      <c r="A35" s="48" t="s">
        <v>43</v>
      </c>
      <c r="B35" s="48" t="s">
        <v>446</v>
      </c>
      <c r="C35" s="48" t="s">
        <v>447</v>
      </c>
      <c r="D35" s="48" t="s">
        <v>551</v>
      </c>
      <c r="E35" s="13" t="s">
        <v>395</v>
      </c>
      <c r="F35" s="48">
        <v>1</v>
      </c>
      <c r="G35" s="48">
        <v>7.5</v>
      </c>
      <c r="H35" s="48">
        <v>7.5</v>
      </c>
    </row>
    <row r="36" ht="21" customHeight="1" spans="1:8">
      <c r="A36" s="48" t="s">
        <v>43</v>
      </c>
      <c r="B36" s="48" t="s">
        <v>448</v>
      </c>
      <c r="C36" s="48" t="s">
        <v>449</v>
      </c>
      <c r="D36" s="48" t="s">
        <v>552</v>
      </c>
      <c r="E36" s="13" t="s">
        <v>395</v>
      </c>
      <c r="F36" s="48">
        <v>1</v>
      </c>
      <c r="G36" s="48">
        <v>2.5</v>
      </c>
      <c r="H36" s="48">
        <v>2.5</v>
      </c>
    </row>
    <row r="37" ht="21" customHeight="1" spans="1:8">
      <c r="A37" s="48" t="s">
        <v>43</v>
      </c>
      <c r="B37" s="48" t="s">
        <v>450</v>
      </c>
      <c r="C37" s="48" t="s">
        <v>451</v>
      </c>
      <c r="D37" s="48" t="s">
        <v>553</v>
      </c>
      <c r="E37" s="13" t="s">
        <v>395</v>
      </c>
      <c r="F37" s="48">
        <v>1</v>
      </c>
      <c r="G37" s="48">
        <v>2</v>
      </c>
      <c r="H37" s="48">
        <v>2</v>
      </c>
    </row>
    <row r="38" ht="21" customHeight="1" spans="1:8">
      <c r="A38" s="48" t="s">
        <v>43</v>
      </c>
      <c r="B38" s="48" t="s">
        <v>452</v>
      </c>
      <c r="C38" s="48" t="s">
        <v>453</v>
      </c>
      <c r="D38" s="48" t="s">
        <v>554</v>
      </c>
      <c r="E38" s="13" t="s">
        <v>395</v>
      </c>
      <c r="F38" s="48">
        <v>1</v>
      </c>
      <c r="G38" s="48">
        <v>7.5</v>
      </c>
      <c r="H38" s="48">
        <v>7.5</v>
      </c>
    </row>
    <row r="39" ht="21" customHeight="1" spans="1:8">
      <c r="A39" s="48" t="s">
        <v>43</v>
      </c>
      <c r="B39" s="48" t="s">
        <v>454</v>
      </c>
      <c r="C39" s="48" t="s">
        <v>455</v>
      </c>
      <c r="D39" s="48" t="s">
        <v>555</v>
      </c>
      <c r="E39" s="13" t="s">
        <v>395</v>
      </c>
      <c r="F39" s="48">
        <v>1</v>
      </c>
      <c r="G39" s="48">
        <v>4.5</v>
      </c>
      <c r="H39" s="48">
        <v>4.5</v>
      </c>
    </row>
    <row r="40" ht="21" customHeight="1" spans="1:8">
      <c r="A40" s="48" t="s">
        <v>43</v>
      </c>
      <c r="B40" s="48" t="s">
        <v>456</v>
      </c>
      <c r="C40" s="48" t="s">
        <v>457</v>
      </c>
      <c r="D40" s="48" t="s">
        <v>456</v>
      </c>
      <c r="E40" s="13" t="s">
        <v>395</v>
      </c>
      <c r="F40" s="48">
        <v>1</v>
      </c>
      <c r="G40" s="48">
        <v>28</v>
      </c>
      <c r="H40" s="48">
        <v>28</v>
      </c>
    </row>
    <row r="41" ht="21" customHeight="1" spans="1:8">
      <c r="A41" s="48" t="s">
        <v>43</v>
      </c>
      <c r="B41" s="48" t="s">
        <v>458</v>
      </c>
      <c r="C41" s="48" t="s">
        <v>459</v>
      </c>
      <c r="D41" s="48" t="s">
        <v>556</v>
      </c>
      <c r="E41" s="13" t="s">
        <v>460</v>
      </c>
      <c r="F41" s="48">
        <v>1</v>
      </c>
      <c r="G41" s="48">
        <v>5</v>
      </c>
      <c r="H41" s="48">
        <v>5</v>
      </c>
    </row>
    <row r="42" ht="21" customHeight="1" spans="1:8">
      <c r="A42" s="48" t="s">
        <v>43</v>
      </c>
      <c r="B42" s="48" t="s">
        <v>461</v>
      </c>
      <c r="C42" s="48" t="s">
        <v>459</v>
      </c>
      <c r="D42" s="48" t="s">
        <v>556</v>
      </c>
      <c r="E42" s="13" t="s">
        <v>460</v>
      </c>
      <c r="F42" s="48">
        <v>1</v>
      </c>
      <c r="G42" s="48">
        <v>80</v>
      </c>
      <c r="H42" s="48">
        <v>80</v>
      </c>
    </row>
    <row r="43" ht="21" customHeight="1" spans="1:8">
      <c r="A43" s="48" t="s">
        <v>43</v>
      </c>
      <c r="B43" s="48" t="s">
        <v>462</v>
      </c>
      <c r="C43" s="48" t="s">
        <v>463</v>
      </c>
      <c r="D43" s="48" t="s">
        <v>557</v>
      </c>
      <c r="E43" s="13" t="s">
        <v>464</v>
      </c>
      <c r="F43" s="48">
        <v>1</v>
      </c>
      <c r="G43" s="48">
        <v>100</v>
      </c>
      <c r="H43" s="48">
        <v>100</v>
      </c>
    </row>
    <row r="44" ht="21" customHeight="1" spans="1:8">
      <c r="A44" s="48" t="s">
        <v>43</v>
      </c>
      <c r="B44" s="48" t="s">
        <v>465</v>
      </c>
      <c r="C44" s="48" t="s">
        <v>466</v>
      </c>
      <c r="D44" s="48" t="s">
        <v>558</v>
      </c>
      <c r="E44" s="13" t="s">
        <v>464</v>
      </c>
      <c r="F44" s="48">
        <v>1</v>
      </c>
      <c r="G44" s="48">
        <v>30</v>
      </c>
      <c r="H44" s="48">
        <v>30</v>
      </c>
    </row>
    <row r="45" ht="21" customHeight="1" spans="1:8">
      <c r="A45" s="48" t="s">
        <v>43</v>
      </c>
      <c r="B45" s="48" t="s">
        <v>467</v>
      </c>
      <c r="C45" s="48" t="s">
        <v>468</v>
      </c>
      <c r="D45" s="48" t="s">
        <v>559</v>
      </c>
      <c r="E45" s="13" t="s">
        <v>464</v>
      </c>
      <c r="F45" s="48">
        <v>1</v>
      </c>
      <c r="G45" s="48">
        <v>3000</v>
      </c>
      <c r="H45" s="48">
        <v>3000</v>
      </c>
    </row>
    <row r="46" ht="21" customHeight="1" spans="1:8">
      <c r="A46" s="48" t="s">
        <v>43</v>
      </c>
      <c r="B46" s="48" t="s">
        <v>469</v>
      </c>
      <c r="C46" s="48" t="s">
        <v>468</v>
      </c>
      <c r="D46" s="48" t="s">
        <v>559</v>
      </c>
      <c r="E46" s="13" t="s">
        <v>464</v>
      </c>
      <c r="F46" s="48">
        <v>1</v>
      </c>
      <c r="G46" s="48">
        <v>2000</v>
      </c>
      <c r="H46" s="48">
        <v>2000</v>
      </c>
    </row>
    <row r="47" ht="21" customHeight="1" spans="1:8">
      <c r="A47" s="48" t="s">
        <v>43</v>
      </c>
      <c r="B47" s="48" t="s">
        <v>470</v>
      </c>
      <c r="C47" s="48" t="s">
        <v>471</v>
      </c>
      <c r="D47" s="48" t="s">
        <v>560</v>
      </c>
      <c r="E47" s="13" t="s">
        <v>464</v>
      </c>
      <c r="F47" s="48">
        <v>1</v>
      </c>
      <c r="G47" s="48">
        <v>360</v>
      </c>
      <c r="H47" s="48">
        <v>360</v>
      </c>
    </row>
    <row r="48" ht="21" customHeight="1" spans="1:8">
      <c r="A48" s="48" t="s">
        <v>43</v>
      </c>
      <c r="B48" s="48" t="s">
        <v>472</v>
      </c>
      <c r="C48" s="48" t="s">
        <v>473</v>
      </c>
      <c r="D48" s="48" t="s">
        <v>561</v>
      </c>
      <c r="E48" s="13" t="s">
        <v>464</v>
      </c>
      <c r="F48" s="48">
        <v>1</v>
      </c>
      <c r="G48" s="48">
        <v>120</v>
      </c>
      <c r="H48" s="48">
        <v>120</v>
      </c>
    </row>
    <row r="49" ht="21" customHeight="1" spans="1:8">
      <c r="A49" s="48" t="s">
        <v>43</v>
      </c>
      <c r="B49" s="48" t="s">
        <v>181</v>
      </c>
      <c r="C49" s="48" t="s">
        <v>474</v>
      </c>
      <c r="D49" s="48" t="s">
        <v>562</v>
      </c>
      <c r="E49" s="13" t="s">
        <v>464</v>
      </c>
      <c r="F49" s="48">
        <v>1</v>
      </c>
      <c r="G49" s="48">
        <v>1500</v>
      </c>
      <c r="H49" s="48">
        <v>1500</v>
      </c>
    </row>
    <row r="50" ht="21" customHeight="1" spans="1:8">
      <c r="A50" s="48" t="s">
        <v>43</v>
      </c>
      <c r="B50" s="48" t="s">
        <v>475</v>
      </c>
      <c r="C50" s="48" t="s">
        <v>476</v>
      </c>
      <c r="D50" s="48" t="s">
        <v>563</v>
      </c>
      <c r="E50" s="13" t="s">
        <v>464</v>
      </c>
      <c r="F50" s="48">
        <v>1</v>
      </c>
      <c r="G50" s="48">
        <v>187</v>
      </c>
      <c r="H50" s="48">
        <v>187</v>
      </c>
    </row>
    <row r="51" ht="21" customHeight="1" spans="1:8">
      <c r="A51" s="48" t="s">
        <v>43</v>
      </c>
      <c r="B51" s="48" t="s">
        <v>200</v>
      </c>
      <c r="C51" s="48" t="s">
        <v>477</v>
      </c>
      <c r="D51" s="48" t="s">
        <v>564</v>
      </c>
      <c r="E51" s="13" t="s">
        <v>464</v>
      </c>
      <c r="F51" s="48">
        <v>1</v>
      </c>
      <c r="G51" s="48">
        <v>60</v>
      </c>
      <c r="H51" s="48">
        <v>60</v>
      </c>
    </row>
    <row r="52" ht="21" customHeight="1" spans="1:8">
      <c r="A52" s="48" t="s">
        <v>43</v>
      </c>
      <c r="B52" s="48" t="s">
        <v>478</v>
      </c>
      <c r="C52" s="48" t="s">
        <v>479</v>
      </c>
      <c r="D52" s="48" t="s">
        <v>565</v>
      </c>
      <c r="E52" s="13" t="s">
        <v>464</v>
      </c>
      <c r="F52" s="48">
        <v>1</v>
      </c>
      <c r="G52" s="48">
        <v>400</v>
      </c>
      <c r="H52" s="48">
        <v>400</v>
      </c>
    </row>
    <row r="53" ht="21" customHeight="1" spans="1:8">
      <c r="A53" s="48" t="s">
        <v>43</v>
      </c>
      <c r="B53" s="48" t="s">
        <v>480</v>
      </c>
      <c r="C53" s="48" t="s">
        <v>481</v>
      </c>
      <c r="D53" s="48" t="s">
        <v>566</v>
      </c>
      <c r="E53" s="13" t="s">
        <v>464</v>
      </c>
      <c r="F53" s="48">
        <v>1</v>
      </c>
      <c r="G53" s="48">
        <v>40</v>
      </c>
      <c r="H53" s="48">
        <v>40</v>
      </c>
    </row>
    <row r="54" ht="21" customHeight="1" spans="1:8">
      <c r="A54" s="48" t="s">
        <v>43</v>
      </c>
      <c r="B54" s="48" t="s">
        <v>482</v>
      </c>
      <c r="C54" s="48" t="s">
        <v>483</v>
      </c>
      <c r="D54" s="48" t="s">
        <v>567</v>
      </c>
      <c r="E54" s="13" t="s">
        <v>464</v>
      </c>
      <c r="F54" s="48">
        <v>1</v>
      </c>
      <c r="G54" s="48">
        <v>13</v>
      </c>
      <c r="H54" s="48">
        <v>13</v>
      </c>
    </row>
    <row r="55" ht="21" customHeight="1" spans="1:8">
      <c r="A55" s="48" t="s">
        <v>43</v>
      </c>
      <c r="B55" s="48" t="s">
        <v>484</v>
      </c>
      <c r="C55" s="48" t="s">
        <v>485</v>
      </c>
      <c r="D55" s="48" t="s">
        <v>568</v>
      </c>
      <c r="E55" s="13" t="s">
        <v>464</v>
      </c>
      <c r="F55" s="48">
        <v>1</v>
      </c>
      <c r="G55" s="48">
        <v>80</v>
      </c>
      <c r="H55" s="48">
        <v>80</v>
      </c>
    </row>
    <row r="56" ht="21" customHeight="1" spans="1:8">
      <c r="A56" s="48" t="s">
        <v>43</v>
      </c>
      <c r="B56" s="48" t="s">
        <v>486</v>
      </c>
      <c r="C56" s="48" t="s">
        <v>487</v>
      </c>
      <c r="D56" s="48" t="s">
        <v>569</v>
      </c>
      <c r="E56" s="13" t="s">
        <v>464</v>
      </c>
      <c r="F56" s="48">
        <v>1</v>
      </c>
      <c r="G56" s="48">
        <v>250</v>
      </c>
      <c r="H56" s="48">
        <v>250</v>
      </c>
    </row>
    <row r="57" ht="24" customHeight="1" spans="1:8">
      <c r="A57" s="49" t="s">
        <v>29</v>
      </c>
      <c r="B57" s="50"/>
      <c r="C57" s="50"/>
      <c r="D57" s="50"/>
      <c r="E57" s="50"/>
      <c r="F57" s="13"/>
      <c r="G57" s="15">
        <f>SUM(G6:G56)</f>
        <v>18071.4</v>
      </c>
      <c r="H57" s="15">
        <f>SUM(H6:H56)</f>
        <v>18072.4</v>
      </c>
    </row>
    <row r="58" customHeight="1" spans="1:7">
      <c r="A58" s="36"/>
      <c r="B58" s="36"/>
      <c r="C58" s="36"/>
      <c r="D58" s="36"/>
      <c r="E58" s="36"/>
      <c r="F58" s="36"/>
      <c r="G58" s="36"/>
    </row>
  </sheetData>
  <mergeCells count="9">
    <mergeCell ref="A2:H2"/>
    <mergeCell ref="A3:C3"/>
    <mergeCell ref="F4:H4"/>
    <mergeCell ref="A58:G58"/>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A11" sqref="A11:G11"/>
    </sheetView>
  </sheetViews>
  <sheetFormatPr defaultColWidth="9.14166666666667" defaultRowHeight="14.25" customHeight="1"/>
  <cols>
    <col min="1" max="3" width="8.125" customWidth="1"/>
    <col min="4" max="7" width="11.875" customWidth="1"/>
    <col min="8" max="8" width="5.125" customWidth="1"/>
    <col min="9" max="9" width="11.875" customWidth="1"/>
    <col min="10" max="10" width="13.75" customWidth="1"/>
    <col min="11" max="11" width="15.625" customWidth="1"/>
  </cols>
  <sheetData>
    <row r="1" ht="13.5" customHeight="1" spans="4:11">
      <c r="D1" s="19"/>
      <c r="E1" s="19"/>
      <c r="F1" s="19"/>
      <c r="G1" s="19"/>
      <c r="K1" s="37" t="s">
        <v>570</v>
      </c>
    </row>
    <row r="2" ht="27.75" customHeight="1" spans="1:11">
      <c r="A2" s="20" t="s">
        <v>571</v>
      </c>
      <c r="B2" s="20"/>
      <c r="C2" s="20"/>
      <c r="D2" s="20"/>
      <c r="E2" s="20"/>
      <c r="F2" s="20"/>
      <c r="G2" s="20"/>
      <c r="H2" s="20"/>
      <c r="I2" s="20"/>
      <c r="J2" s="20"/>
      <c r="K2" s="20"/>
    </row>
    <row r="3" ht="13.5" customHeight="1" spans="1:11">
      <c r="A3" s="4" t="str">
        <f>"单位名称："&amp;"曲靖市中医医院"</f>
        <v>单位名称：曲靖市中医医院</v>
      </c>
      <c r="B3" s="21"/>
      <c r="C3" s="21"/>
      <c r="D3" s="21"/>
      <c r="E3" s="21"/>
      <c r="F3" s="21"/>
      <c r="G3" s="21"/>
      <c r="H3" s="22"/>
      <c r="I3" s="22"/>
      <c r="J3" s="22"/>
      <c r="K3" s="289" t="s">
        <v>2</v>
      </c>
    </row>
    <row r="4" ht="21.75" customHeight="1" spans="1:11">
      <c r="A4" s="23" t="s">
        <v>259</v>
      </c>
      <c r="B4" s="23" t="s">
        <v>229</v>
      </c>
      <c r="C4" s="23" t="s">
        <v>227</v>
      </c>
      <c r="D4" s="24" t="s">
        <v>230</v>
      </c>
      <c r="E4" s="24" t="s">
        <v>231</v>
      </c>
      <c r="F4" s="24" t="s">
        <v>260</v>
      </c>
      <c r="G4" s="24" t="s">
        <v>261</v>
      </c>
      <c r="H4" s="25" t="s">
        <v>29</v>
      </c>
      <c r="I4" s="38" t="s">
        <v>572</v>
      </c>
      <c r="J4" s="39"/>
      <c r="K4" s="40"/>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69</v>
      </c>
      <c r="B10" s="34"/>
      <c r="C10" s="34"/>
      <c r="D10" s="34"/>
      <c r="E10" s="34"/>
      <c r="F10" s="34"/>
      <c r="G10" s="35"/>
      <c r="H10" s="15"/>
      <c r="I10" s="15"/>
      <c r="J10" s="15"/>
      <c r="K10" s="15"/>
    </row>
    <row r="11" customHeight="1" spans="1:7">
      <c r="A11" s="36" t="s">
        <v>573</v>
      </c>
      <c r="B11" s="36"/>
      <c r="C11" s="36"/>
      <c r="D11" s="36"/>
      <c r="E11" s="36"/>
      <c r="F11" s="36"/>
      <c r="G11" s="36"/>
    </row>
  </sheetData>
  <mergeCells count="16">
    <mergeCell ref="A2:K2"/>
    <mergeCell ref="A3:G3"/>
    <mergeCell ref="I4:K4"/>
    <mergeCell ref="A10:G10"/>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C1" workbookViewId="0">
      <selection activeCell="J9" sqref="J9"/>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2"/>
      <c r="O1" s="72"/>
      <c r="P1" s="72"/>
      <c r="Q1" s="72"/>
      <c r="R1" s="72"/>
      <c r="S1" s="96" t="s">
        <v>24</v>
      </c>
      <c r="T1" s="37" t="s">
        <v>24</v>
      </c>
    </row>
    <row r="2" ht="36" customHeight="1" spans="1:20">
      <c r="A2" s="245" t="s">
        <v>25</v>
      </c>
      <c r="B2" s="20"/>
      <c r="C2" s="20"/>
      <c r="D2" s="20"/>
      <c r="E2" s="20"/>
      <c r="F2" s="20"/>
      <c r="G2" s="20"/>
      <c r="H2" s="20"/>
      <c r="I2" s="74"/>
      <c r="J2" s="20"/>
      <c r="K2" s="20"/>
      <c r="L2" s="20"/>
      <c r="M2" s="20"/>
      <c r="N2" s="20"/>
      <c r="O2" s="74"/>
      <c r="P2" s="74"/>
      <c r="Q2" s="74"/>
      <c r="R2" s="74"/>
      <c r="S2" s="20"/>
      <c r="T2" s="74"/>
    </row>
    <row r="3" ht="20.25" customHeight="1" spans="1:20">
      <c r="A3" s="43" t="str">
        <f>"单位名称："&amp;"曲靖市中医医院"</f>
        <v>单位名称：曲靖市中医医院</v>
      </c>
      <c r="B3" s="22"/>
      <c r="C3" s="22"/>
      <c r="D3" s="22"/>
      <c r="E3" s="22"/>
      <c r="F3" s="22"/>
      <c r="G3" s="22"/>
      <c r="H3" s="22"/>
      <c r="I3" s="63"/>
      <c r="J3" s="22"/>
      <c r="K3" s="22"/>
      <c r="L3" s="22"/>
      <c r="M3" s="22"/>
      <c r="N3" s="22"/>
      <c r="O3" s="63"/>
      <c r="P3" s="63"/>
      <c r="Q3" s="63"/>
      <c r="R3" s="63"/>
      <c r="S3" s="282" t="s">
        <v>2</v>
      </c>
      <c r="T3" s="267" t="s">
        <v>26</v>
      </c>
    </row>
    <row r="4" ht="18.75" customHeight="1" spans="1:20">
      <c r="A4" s="246" t="s">
        <v>27</v>
      </c>
      <c r="B4" s="247" t="s">
        <v>28</v>
      </c>
      <c r="C4" s="247" t="s">
        <v>29</v>
      </c>
      <c r="D4" s="248" t="s">
        <v>30</v>
      </c>
      <c r="E4" s="249"/>
      <c r="F4" s="249"/>
      <c r="G4" s="249"/>
      <c r="H4" s="249"/>
      <c r="I4" s="259"/>
      <c r="J4" s="249"/>
      <c r="K4" s="249"/>
      <c r="L4" s="249"/>
      <c r="M4" s="249"/>
      <c r="N4" s="260"/>
      <c r="O4" s="248" t="s">
        <v>20</v>
      </c>
      <c r="P4" s="248"/>
      <c r="Q4" s="248"/>
      <c r="R4" s="248"/>
      <c r="S4" s="249"/>
      <c r="T4" s="268"/>
    </row>
    <row r="5" ht="24.75" customHeight="1" spans="1:20">
      <c r="A5" s="250"/>
      <c r="B5" s="251"/>
      <c r="C5" s="251"/>
      <c r="D5" s="251" t="s">
        <v>31</v>
      </c>
      <c r="E5" s="251" t="s">
        <v>32</v>
      </c>
      <c r="F5" s="251" t="s">
        <v>33</v>
      </c>
      <c r="G5" s="251" t="s">
        <v>34</v>
      </c>
      <c r="H5" s="251" t="s">
        <v>35</v>
      </c>
      <c r="I5" s="261" t="s">
        <v>36</v>
      </c>
      <c r="J5" s="262"/>
      <c r="K5" s="262"/>
      <c r="L5" s="262"/>
      <c r="M5" s="262"/>
      <c r="N5" s="263"/>
      <c r="O5" s="264" t="s">
        <v>31</v>
      </c>
      <c r="P5" s="264" t="s">
        <v>32</v>
      </c>
      <c r="Q5" s="246" t="s">
        <v>33</v>
      </c>
      <c r="R5" s="247" t="s">
        <v>34</v>
      </c>
      <c r="S5" s="269" t="s">
        <v>35</v>
      </c>
      <c r="T5" s="247" t="s">
        <v>36</v>
      </c>
    </row>
    <row r="6" ht="24.75" customHeight="1" spans="1:20">
      <c r="A6" s="252"/>
      <c r="B6" s="253"/>
      <c r="C6" s="253"/>
      <c r="D6" s="253"/>
      <c r="E6" s="253"/>
      <c r="F6" s="253"/>
      <c r="G6" s="253"/>
      <c r="H6" s="253"/>
      <c r="I6" s="12" t="s">
        <v>31</v>
      </c>
      <c r="J6" s="265" t="s">
        <v>37</v>
      </c>
      <c r="K6" s="265" t="s">
        <v>38</v>
      </c>
      <c r="L6" s="265" t="s">
        <v>39</v>
      </c>
      <c r="M6" s="265" t="s">
        <v>40</v>
      </c>
      <c r="N6" s="265" t="s">
        <v>41</v>
      </c>
      <c r="O6" s="266"/>
      <c r="P6" s="266"/>
      <c r="Q6" s="270"/>
      <c r="R6" s="266"/>
      <c r="S6" s="253"/>
      <c r="T6" s="253"/>
    </row>
    <row r="7" ht="16.5" customHeight="1" spans="1:20">
      <c r="A7" s="254">
        <v>1</v>
      </c>
      <c r="B7" s="11">
        <v>2</v>
      </c>
      <c r="C7" s="11">
        <v>3</v>
      </c>
      <c r="D7" s="11">
        <v>4</v>
      </c>
      <c r="E7" s="255">
        <v>5</v>
      </c>
      <c r="F7" s="256">
        <v>6</v>
      </c>
      <c r="G7" s="256">
        <v>7</v>
      </c>
      <c r="H7" s="255">
        <v>8</v>
      </c>
      <c r="I7" s="255">
        <v>9</v>
      </c>
      <c r="J7" s="256">
        <v>10</v>
      </c>
      <c r="K7" s="256">
        <v>11</v>
      </c>
      <c r="L7" s="255">
        <v>12</v>
      </c>
      <c r="M7" s="255">
        <v>13</v>
      </c>
      <c r="N7" s="256">
        <v>14</v>
      </c>
      <c r="O7" s="256">
        <v>15</v>
      </c>
      <c r="P7" s="255">
        <v>16</v>
      </c>
      <c r="Q7" s="271">
        <v>17</v>
      </c>
      <c r="R7" s="272">
        <v>18</v>
      </c>
      <c r="S7" s="272">
        <v>19</v>
      </c>
      <c r="T7" s="272">
        <v>20</v>
      </c>
    </row>
    <row r="8" ht="16.5" customHeight="1" spans="1:20">
      <c r="A8" s="13" t="s">
        <v>42</v>
      </c>
      <c r="B8" s="13" t="s">
        <v>43</v>
      </c>
      <c r="C8" s="15">
        <v>51356.991743</v>
      </c>
      <c r="D8" s="15">
        <v>51356.991743</v>
      </c>
      <c r="E8" s="15">
        <v>235.97351</v>
      </c>
      <c r="F8" s="15"/>
      <c r="G8" s="15"/>
      <c r="H8" s="15"/>
      <c r="I8" s="15">
        <v>51121.018233</v>
      </c>
      <c r="J8" s="15">
        <v>51121.018233</v>
      </c>
      <c r="K8" s="15"/>
      <c r="L8" s="15"/>
      <c r="M8" s="15"/>
      <c r="N8" s="15"/>
      <c r="O8" s="15"/>
      <c r="P8" s="15"/>
      <c r="Q8" s="15"/>
      <c r="R8" s="15"/>
      <c r="S8" s="15"/>
      <c r="T8" s="15"/>
    </row>
    <row r="9" ht="12.75" customHeight="1" spans="1:20">
      <c r="A9" s="257" t="s">
        <v>29</v>
      </c>
      <c r="B9" s="258"/>
      <c r="C9" s="15">
        <v>51356.991743</v>
      </c>
      <c r="D9" s="15">
        <v>51356.991743</v>
      </c>
      <c r="E9" s="15">
        <v>235.97351</v>
      </c>
      <c r="F9" s="15"/>
      <c r="G9" s="15"/>
      <c r="H9" s="15"/>
      <c r="I9" s="15">
        <v>51121.018233</v>
      </c>
      <c r="J9" s="15">
        <v>51121.018233</v>
      </c>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topLeftCell="A20" workbookViewId="0">
      <selection activeCell="E5" sqref="E5:E6"/>
    </sheetView>
  </sheetViews>
  <sheetFormatPr defaultColWidth="9.14166666666667" defaultRowHeight="14.25" customHeight="1" outlineLevelCol="6"/>
  <cols>
    <col min="1" max="2" width="11.125" customWidth="1"/>
    <col min="3" max="3" width="26.125" customWidth="1"/>
    <col min="4" max="4" width="8.125" customWidth="1"/>
    <col min="5" max="5" width="7.25" customWidth="1"/>
    <col min="6" max="6" width="6.5" customWidth="1"/>
    <col min="7" max="7" width="9.5" customWidth="1"/>
  </cols>
  <sheetData>
    <row r="1" ht="13.5" customHeight="1" spans="4:7">
      <c r="D1" s="1"/>
      <c r="G1" s="2" t="s">
        <v>574</v>
      </c>
    </row>
    <row r="2" ht="27.75" customHeight="1" spans="1:7">
      <c r="A2" s="3" t="s">
        <v>575</v>
      </c>
      <c r="B2" s="3"/>
      <c r="C2" s="3"/>
      <c r="D2" s="3"/>
      <c r="E2" s="3"/>
      <c r="F2" s="3"/>
      <c r="G2" s="3"/>
    </row>
    <row r="3" ht="13.5" customHeight="1" spans="1:7">
      <c r="A3" s="4" t="str">
        <f>"单位名称："&amp;"曲靖市中医医院"</f>
        <v>单位名称：曲靖市中医医院</v>
      </c>
      <c r="B3" s="5"/>
      <c r="C3" s="5"/>
      <c r="D3" s="5"/>
      <c r="E3" s="6"/>
      <c r="F3" s="6"/>
      <c r="G3" s="289" t="s">
        <v>2</v>
      </c>
    </row>
    <row r="4" ht="21.75" customHeight="1" spans="1:7">
      <c r="A4" s="8" t="s">
        <v>227</v>
      </c>
      <c r="B4" s="8" t="s">
        <v>259</v>
      </c>
      <c r="C4" s="8" t="s">
        <v>229</v>
      </c>
      <c r="D4" s="9" t="s">
        <v>576</v>
      </c>
      <c r="E4" s="10" t="s">
        <v>32</v>
      </c>
      <c r="F4" s="10"/>
      <c r="G4" s="10"/>
    </row>
    <row r="5" ht="21.75" customHeight="1" spans="1:7">
      <c r="A5" s="8"/>
      <c r="B5" s="8"/>
      <c r="C5" s="8"/>
      <c r="D5" s="9"/>
      <c r="E5" s="10" t="s">
        <v>577</v>
      </c>
      <c r="F5" s="9" t="s">
        <v>578</v>
      </c>
      <c r="G5" s="9" t="s">
        <v>579</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v>22</v>
      </c>
      <c r="F8" s="15"/>
      <c r="G8" s="15"/>
    </row>
    <row r="9" ht="24.75" customHeight="1" spans="1:7">
      <c r="A9" s="14"/>
      <c r="B9" s="13" t="s">
        <v>580</v>
      </c>
      <c r="C9" s="13" t="s">
        <v>264</v>
      </c>
      <c r="D9" s="13" t="s">
        <v>581</v>
      </c>
      <c r="E9" s="15">
        <v>11</v>
      </c>
      <c r="F9" s="15"/>
      <c r="G9" s="15"/>
    </row>
    <row r="10" ht="24.75" customHeight="1" spans="1:7">
      <c r="A10" s="13"/>
      <c r="B10" s="13" t="s">
        <v>580</v>
      </c>
      <c r="C10" s="13" t="s">
        <v>292</v>
      </c>
      <c r="D10" s="13" t="s">
        <v>581</v>
      </c>
      <c r="E10" s="15">
        <v>11</v>
      </c>
      <c r="F10" s="15"/>
      <c r="G10" s="15"/>
    </row>
    <row r="11" ht="18.75" customHeight="1" spans="1:7">
      <c r="A11" s="16" t="s">
        <v>29</v>
      </c>
      <c r="B11" s="17" t="s">
        <v>582</v>
      </c>
      <c r="C11" s="17"/>
      <c r="D11" s="18"/>
      <c r="E11" s="15">
        <v>22</v>
      </c>
      <c r="F11" s="15"/>
      <c r="G11" s="15"/>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workbookViewId="0">
      <selection activeCell="E8" sqref="E8"/>
    </sheetView>
  </sheetViews>
  <sheetFormatPr defaultColWidth="9.14166666666667" defaultRowHeight="14.25" customHeight="1"/>
  <cols>
    <col min="1" max="1" width="30.425" customWidth="1"/>
    <col min="2" max="2" width="37.7083333333333"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1" t="s">
        <v>44</v>
      </c>
    </row>
    <row r="2" ht="28.5" customHeight="1" spans="1:17">
      <c r="A2" s="3" t="s">
        <v>45</v>
      </c>
      <c r="B2" s="3"/>
      <c r="C2" s="3"/>
      <c r="D2" s="3"/>
      <c r="E2" s="3"/>
      <c r="F2" s="3"/>
      <c r="G2" s="3"/>
      <c r="H2" s="3"/>
      <c r="I2" s="3"/>
      <c r="J2" s="3"/>
      <c r="K2" s="3"/>
      <c r="L2" s="3"/>
      <c r="M2" s="3"/>
      <c r="N2" s="3"/>
      <c r="O2" s="3"/>
      <c r="P2" s="3"/>
      <c r="Q2" s="3"/>
    </row>
    <row r="3" ht="15" customHeight="1" spans="1:17">
      <c r="A3" s="226" t="str">
        <f>"单位名称："&amp;"曲靖市中医医院"</f>
        <v>单位名称：曲靖市中医医院</v>
      </c>
      <c r="B3" s="227"/>
      <c r="C3" s="61"/>
      <c r="D3" s="6"/>
      <c r="E3" s="61"/>
      <c r="F3" s="6"/>
      <c r="G3" s="61"/>
      <c r="H3" s="6"/>
      <c r="I3" s="6"/>
      <c r="J3" s="6"/>
      <c r="K3" s="61"/>
      <c r="L3" s="6"/>
      <c r="M3" s="61"/>
      <c r="N3" s="61"/>
      <c r="O3" s="6"/>
      <c r="P3" s="6"/>
      <c r="Q3" s="283" t="s">
        <v>2</v>
      </c>
    </row>
    <row r="4" ht="17.25" customHeight="1" spans="1:17">
      <c r="A4" s="228" t="s">
        <v>46</v>
      </c>
      <c r="B4" s="229" t="s">
        <v>47</v>
      </c>
      <c r="C4" s="230" t="s">
        <v>29</v>
      </c>
      <c r="D4" s="231" t="s">
        <v>48</v>
      </c>
      <c r="E4" s="10"/>
      <c r="F4" s="231" t="s">
        <v>49</v>
      </c>
      <c r="G4" s="10"/>
      <c r="H4" s="232" t="s">
        <v>32</v>
      </c>
      <c r="I4" s="238" t="s">
        <v>33</v>
      </c>
      <c r="J4" s="229" t="s">
        <v>50</v>
      </c>
      <c r="K4" s="239" t="s">
        <v>34</v>
      </c>
      <c r="L4" s="231" t="s">
        <v>36</v>
      </c>
      <c r="M4" s="240"/>
      <c r="N4" s="240"/>
      <c r="O4" s="240"/>
      <c r="P4" s="240"/>
      <c r="Q4" s="244"/>
    </row>
    <row r="5" ht="26.25" customHeight="1" spans="1:17">
      <c r="A5" s="10"/>
      <c r="B5" s="233"/>
      <c r="C5" s="233"/>
      <c r="D5" s="233" t="s">
        <v>29</v>
      </c>
      <c r="E5" s="233" t="s">
        <v>51</v>
      </c>
      <c r="F5" s="233" t="s">
        <v>29</v>
      </c>
      <c r="G5" s="234" t="s">
        <v>51</v>
      </c>
      <c r="H5" s="233"/>
      <c r="I5" s="233"/>
      <c r="J5" s="233"/>
      <c r="K5" s="234"/>
      <c r="L5" s="233" t="s">
        <v>31</v>
      </c>
      <c r="M5" s="241" t="s">
        <v>52</v>
      </c>
      <c r="N5" s="241" t="s">
        <v>53</v>
      </c>
      <c r="O5" s="241" t="s">
        <v>54</v>
      </c>
      <c r="P5" s="241" t="s">
        <v>55</v>
      </c>
      <c r="Q5" s="241" t="s">
        <v>56</v>
      </c>
    </row>
    <row r="6" ht="16.5" customHeight="1" spans="1:17">
      <c r="A6" s="10">
        <v>1</v>
      </c>
      <c r="B6" s="233">
        <v>2</v>
      </c>
      <c r="C6" s="233">
        <v>3</v>
      </c>
      <c r="D6" s="233">
        <v>4</v>
      </c>
      <c r="E6" s="235">
        <v>5</v>
      </c>
      <c r="F6" s="236">
        <v>6</v>
      </c>
      <c r="G6" s="235">
        <v>7</v>
      </c>
      <c r="H6" s="236">
        <v>8</v>
      </c>
      <c r="I6" s="235">
        <v>9</v>
      </c>
      <c r="J6" s="235">
        <v>10</v>
      </c>
      <c r="K6" s="235">
        <v>11</v>
      </c>
      <c r="L6" s="235">
        <v>12</v>
      </c>
      <c r="M6" s="242">
        <v>13</v>
      </c>
      <c r="N6" s="243">
        <v>14</v>
      </c>
      <c r="O6" s="243">
        <v>15</v>
      </c>
      <c r="P6" s="243">
        <v>16</v>
      </c>
      <c r="Q6" s="243">
        <v>17</v>
      </c>
    </row>
    <row r="7" ht="19.5" customHeight="1" spans="1:17">
      <c r="A7" s="13" t="s">
        <v>57</v>
      </c>
      <c r="B7" s="13" t="s">
        <v>58</v>
      </c>
      <c r="C7" s="15">
        <v>28.97351</v>
      </c>
      <c r="D7" s="15">
        <v>28.97351</v>
      </c>
      <c r="E7" s="15">
        <v>28.97351</v>
      </c>
      <c r="F7" s="15"/>
      <c r="G7" s="15"/>
      <c r="H7" s="15">
        <v>28.97351</v>
      </c>
      <c r="I7" s="15"/>
      <c r="J7" s="15"/>
      <c r="K7" s="15"/>
      <c r="L7" s="15"/>
      <c r="M7" s="15"/>
      <c r="N7" s="15"/>
      <c r="O7" s="15"/>
      <c r="P7" s="15"/>
      <c r="Q7" s="15"/>
    </row>
    <row r="8" ht="19.5" customHeight="1" spans="1:17">
      <c r="A8" s="159" t="s">
        <v>59</v>
      </c>
      <c r="B8" s="159" t="s">
        <v>60</v>
      </c>
      <c r="C8" s="15">
        <v>28.97351</v>
      </c>
      <c r="D8" s="15">
        <v>28.97351</v>
      </c>
      <c r="E8" s="15">
        <v>28.97351</v>
      </c>
      <c r="F8" s="15"/>
      <c r="G8" s="15"/>
      <c r="H8" s="15">
        <v>28.97351</v>
      </c>
      <c r="I8" s="15"/>
      <c r="J8" s="15"/>
      <c r="K8" s="15"/>
      <c r="L8" s="15"/>
      <c r="M8" s="15"/>
      <c r="N8" s="15"/>
      <c r="O8" s="15"/>
      <c r="P8" s="15"/>
      <c r="Q8" s="15"/>
    </row>
    <row r="9" ht="19.5" customHeight="1" spans="1:17">
      <c r="A9" s="203" t="s">
        <v>61</v>
      </c>
      <c r="B9" s="203" t="s">
        <v>62</v>
      </c>
      <c r="C9" s="15">
        <v>28.97351</v>
      </c>
      <c r="D9" s="15">
        <v>28.97351</v>
      </c>
      <c r="E9" s="15">
        <v>28.97351</v>
      </c>
      <c r="F9" s="15"/>
      <c r="G9" s="15"/>
      <c r="H9" s="15">
        <v>28.97351</v>
      </c>
      <c r="I9" s="15"/>
      <c r="J9" s="15"/>
      <c r="K9" s="15"/>
      <c r="L9" s="15"/>
      <c r="M9" s="15"/>
      <c r="N9" s="15"/>
      <c r="O9" s="15"/>
      <c r="P9" s="15"/>
      <c r="Q9" s="15"/>
    </row>
    <row r="10" ht="19.5" customHeight="1" spans="1:17">
      <c r="A10" s="13" t="s">
        <v>63</v>
      </c>
      <c r="B10" s="13" t="s">
        <v>64</v>
      </c>
      <c r="C10" s="15">
        <v>51328.018233</v>
      </c>
      <c r="D10" s="15">
        <v>9197.65819</v>
      </c>
      <c r="E10" s="15">
        <v>185</v>
      </c>
      <c r="F10" s="15">
        <v>42130.360043</v>
      </c>
      <c r="G10" s="15">
        <v>22</v>
      </c>
      <c r="H10" s="15">
        <v>207</v>
      </c>
      <c r="I10" s="15"/>
      <c r="J10" s="15"/>
      <c r="K10" s="15"/>
      <c r="L10" s="15">
        <v>51121.018233</v>
      </c>
      <c r="M10" s="15">
        <v>51121.018233</v>
      </c>
      <c r="N10" s="15"/>
      <c r="O10" s="15"/>
      <c r="P10" s="15"/>
      <c r="Q10" s="15"/>
    </row>
    <row r="11" ht="19.5" customHeight="1" spans="1:17">
      <c r="A11" s="159" t="s">
        <v>65</v>
      </c>
      <c r="B11" s="159" t="s">
        <v>66</v>
      </c>
      <c r="C11" s="15">
        <v>51328.018233</v>
      </c>
      <c r="D11" s="15">
        <v>9197.65819</v>
      </c>
      <c r="E11" s="15">
        <v>185</v>
      </c>
      <c r="F11" s="15">
        <v>42130.360043</v>
      </c>
      <c r="G11" s="15">
        <v>22</v>
      </c>
      <c r="H11" s="15">
        <v>207</v>
      </c>
      <c r="I11" s="15"/>
      <c r="J11" s="15"/>
      <c r="K11" s="15"/>
      <c r="L11" s="15">
        <v>51121.018233</v>
      </c>
      <c r="M11" s="15">
        <v>51121.018233</v>
      </c>
      <c r="N11" s="15"/>
      <c r="O11" s="15"/>
      <c r="P11" s="15"/>
      <c r="Q11" s="15"/>
    </row>
    <row r="12" ht="19.5" customHeight="1" spans="1:17">
      <c r="A12" s="203" t="s">
        <v>67</v>
      </c>
      <c r="B12" s="203" t="s">
        <v>68</v>
      </c>
      <c r="C12" s="15">
        <v>51328.018233</v>
      </c>
      <c r="D12" s="15">
        <v>9197.65819</v>
      </c>
      <c r="E12" s="15">
        <v>185</v>
      </c>
      <c r="F12" s="15">
        <v>42130.360043</v>
      </c>
      <c r="G12" s="15">
        <v>22</v>
      </c>
      <c r="H12" s="15">
        <v>207</v>
      </c>
      <c r="I12" s="15"/>
      <c r="J12" s="15"/>
      <c r="K12" s="15"/>
      <c r="L12" s="15">
        <v>51121.018233</v>
      </c>
      <c r="M12" s="15">
        <v>51121.018233</v>
      </c>
      <c r="N12" s="15"/>
      <c r="O12" s="15"/>
      <c r="P12" s="15"/>
      <c r="Q12" s="15"/>
    </row>
    <row r="13" ht="17.25" customHeight="1" spans="1:17">
      <c r="A13" s="237" t="s">
        <v>69</v>
      </c>
      <c r="B13" s="238" t="s">
        <v>69</v>
      </c>
      <c r="C13" s="15">
        <v>51356.991743</v>
      </c>
      <c r="D13" s="15">
        <v>9226.6317</v>
      </c>
      <c r="E13" s="15">
        <v>213.97351</v>
      </c>
      <c r="F13" s="15">
        <v>42130.360043</v>
      </c>
      <c r="G13" s="15">
        <v>22</v>
      </c>
      <c r="H13" s="15">
        <v>235.97351</v>
      </c>
      <c r="I13" s="15"/>
      <c r="J13" s="15"/>
      <c r="K13" s="15"/>
      <c r="L13" s="15">
        <v>51121.018233</v>
      </c>
      <c r="M13" s="15">
        <v>51121.018233</v>
      </c>
      <c r="N13" s="15"/>
      <c r="O13" s="15"/>
      <c r="P13" s="15"/>
      <c r="Q13" s="15"/>
    </row>
  </sheetData>
  <mergeCells count="13">
    <mergeCell ref="A2:Q2"/>
    <mergeCell ref="A3:N3"/>
    <mergeCell ref="D4:E4"/>
    <mergeCell ref="F4:G4"/>
    <mergeCell ref="L4:Q4"/>
    <mergeCell ref="A13:B13"/>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C37" sqref="C37"/>
    </sheetView>
  </sheetViews>
  <sheetFormatPr defaultColWidth="9.14166666666667" defaultRowHeight="14.25" customHeight="1" outlineLevelCol="3"/>
  <cols>
    <col min="1" max="1" width="49.2833333333333" customWidth="1"/>
    <col min="2" max="2" width="38.85" customWidth="1"/>
    <col min="3" max="3" width="52.7083333333333" customWidth="1"/>
    <col min="4" max="4" width="36.425" customWidth="1"/>
  </cols>
  <sheetData>
    <row r="1" customHeight="1" spans="1:4">
      <c r="A1" s="194"/>
      <c r="C1" s="206"/>
      <c r="D1" s="147" t="s">
        <v>70</v>
      </c>
    </row>
    <row r="2" ht="31.5" customHeight="1" spans="1:4">
      <c r="A2" s="51" t="s">
        <v>71</v>
      </c>
      <c r="B2" s="207"/>
      <c r="C2" s="206"/>
      <c r="D2" s="207"/>
    </row>
    <row r="3" ht="17.25" customHeight="1" spans="1:4">
      <c r="A3" s="110" t="str">
        <f>"单位名称："&amp;"曲靖市中医医院"</f>
        <v>单位名称：曲靖市中医医院</v>
      </c>
      <c r="B3" s="208"/>
      <c r="C3" s="206"/>
      <c r="D3" s="284" t="s">
        <v>2</v>
      </c>
    </row>
    <row r="4" ht="19.5" customHeight="1" spans="1:4">
      <c r="A4" s="10" t="s">
        <v>3</v>
      </c>
      <c r="B4" s="10"/>
      <c r="C4" s="209" t="s">
        <v>4</v>
      </c>
      <c r="D4" s="177"/>
    </row>
    <row r="5" ht="21.75" customHeight="1" spans="1:4">
      <c r="A5" s="10" t="s">
        <v>5</v>
      </c>
      <c r="B5" s="210" t="s">
        <v>6</v>
      </c>
      <c r="C5" s="211" t="s">
        <v>72</v>
      </c>
      <c r="D5" s="210" t="s">
        <v>6</v>
      </c>
    </row>
    <row r="6" ht="17.25" customHeight="1" spans="1:4">
      <c r="A6" s="10"/>
      <c r="B6" s="212"/>
      <c r="C6" s="211"/>
      <c r="D6" s="212"/>
    </row>
    <row r="7" ht="17.25" customHeight="1" spans="1:4">
      <c r="A7" s="13" t="s">
        <v>73</v>
      </c>
      <c r="B7" s="15">
        <v>235.97351</v>
      </c>
      <c r="C7" s="13" t="s">
        <v>74</v>
      </c>
      <c r="D7" s="15">
        <v>235.97351</v>
      </c>
    </row>
    <row r="8" ht="17.25" customHeight="1" spans="1:4">
      <c r="A8" s="13" t="s">
        <v>75</v>
      </c>
      <c r="B8" s="15">
        <v>235.97351</v>
      </c>
      <c r="C8" s="213" t="s">
        <v>76</v>
      </c>
      <c r="D8" s="15">
        <v>28.97351</v>
      </c>
    </row>
    <row r="9" ht="17.25" customHeight="1" spans="1:4">
      <c r="A9" s="13" t="s">
        <v>77</v>
      </c>
      <c r="B9" s="15"/>
      <c r="C9" s="213" t="s">
        <v>78</v>
      </c>
      <c r="D9" s="15">
        <v>207</v>
      </c>
    </row>
    <row r="10" ht="17.25" customHeight="1" spans="1:4">
      <c r="A10" s="13" t="s">
        <v>79</v>
      </c>
      <c r="B10" s="15"/>
      <c r="C10" s="213" t="s">
        <v>80</v>
      </c>
      <c r="D10" s="15"/>
    </row>
    <row r="11" ht="17.25" customHeight="1" spans="1:4">
      <c r="A11" s="13" t="s">
        <v>81</v>
      </c>
      <c r="B11" s="15"/>
      <c r="C11" s="213" t="s">
        <v>82</v>
      </c>
      <c r="D11" s="15"/>
    </row>
    <row r="12" ht="17.25" customHeight="1" spans="1:4">
      <c r="A12" s="13" t="s">
        <v>75</v>
      </c>
      <c r="B12" s="15"/>
      <c r="C12" s="213" t="s">
        <v>83</v>
      </c>
      <c r="D12" s="15"/>
    </row>
    <row r="13" ht="17.25" customHeight="1" spans="1:4">
      <c r="A13" s="13" t="s">
        <v>77</v>
      </c>
      <c r="B13" s="15"/>
      <c r="C13" s="213" t="s">
        <v>84</v>
      </c>
      <c r="D13" s="15"/>
    </row>
    <row r="14" ht="17.25" customHeight="1" spans="1:4">
      <c r="A14" s="13" t="s">
        <v>79</v>
      </c>
      <c r="B14" s="15"/>
      <c r="C14" s="213" t="s">
        <v>85</v>
      </c>
      <c r="D14" s="15"/>
    </row>
    <row r="15" customHeight="1" spans="1:4">
      <c r="A15" s="13"/>
      <c r="B15" s="15"/>
      <c r="C15" s="213" t="s">
        <v>86</v>
      </c>
      <c r="D15" s="15"/>
    </row>
    <row r="16" ht="17.25" customHeight="1" spans="1:4">
      <c r="A16" s="214"/>
      <c r="B16" s="215"/>
      <c r="C16" s="213" t="s">
        <v>87</v>
      </c>
      <c r="D16" s="15">
        <v>235.97351</v>
      </c>
    </row>
    <row r="17" customHeight="1" spans="1:4">
      <c r="A17" s="14"/>
      <c r="B17" s="216"/>
      <c r="C17" s="213" t="s">
        <v>88</v>
      </c>
      <c r="D17" s="217"/>
    </row>
    <row r="18" customHeight="1" spans="1:4">
      <c r="A18" s="14"/>
      <c r="B18" s="216"/>
      <c r="C18" s="213" t="s">
        <v>89</v>
      </c>
      <c r="D18" s="218"/>
    </row>
    <row r="19" customHeight="1" spans="1:4">
      <c r="A19" s="14"/>
      <c r="B19" s="216"/>
      <c r="C19" s="213" t="s">
        <v>90</v>
      </c>
      <c r="D19" s="218"/>
    </row>
    <row r="20" customHeight="1" spans="1:4">
      <c r="A20" s="14"/>
      <c r="B20" s="216"/>
      <c r="C20" s="213" t="s">
        <v>91</v>
      </c>
      <c r="D20" s="218"/>
    </row>
    <row r="21" customHeight="1" spans="1:4">
      <c r="A21" s="14"/>
      <c r="B21" s="216"/>
      <c r="C21" s="213" t="s">
        <v>92</v>
      </c>
      <c r="D21" s="218"/>
    </row>
    <row r="22" customHeight="1" spans="1:4">
      <c r="A22" s="14"/>
      <c r="B22" s="216"/>
      <c r="C22" s="213" t="s">
        <v>93</v>
      </c>
      <c r="D22" s="218"/>
    </row>
    <row r="23" customHeight="1" spans="1:4">
      <c r="A23" s="14"/>
      <c r="B23" s="216"/>
      <c r="C23" s="213" t="s">
        <v>94</v>
      </c>
      <c r="D23" s="218"/>
    </row>
    <row r="24" customHeight="1" spans="1:4">
      <c r="A24" s="14"/>
      <c r="B24" s="216"/>
      <c r="C24" s="213" t="s">
        <v>95</v>
      </c>
      <c r="D24" s="218"/>
    </row>
    <row r="25" customHeight="1" spans="1:4">
      <c r="A25" s="14"/>
      <c r="B25" s="216"/>
      <c r="C25" s="213" t="s">
        <v>96</v>
      </c>
      <c r="D25" s="218"/>
    </row>
    <row r="26" customHeight="1" spans="1:4">
      <c r="A26" s="14"/>
      <c r="B26" s="216"/>
      <c r="C26" s="213" t="s">
        <v>97</v>
      </c>
      <c r="D26" s="218"/>
    </row>
    <row r="27" customHeight="1" spans="1:4">
      <c r="A27" s="14"/>
      <c r="B27" s="216"/>
      <c r="C27" s="213" t="s">
        <v>98</v>
      </c>
      <c r="D27" s="218"/>
    </row>
    <row r="28" customHeight="1" spans="1:4">
      <c r="A28" s="14"/>
      <c r="B28" s="216"/>
      <c r="C28" s="213" t="s">
        <v>99</v>
      </c>
      <c r="D28" s="218"/>
    </row>
    <row r="29" customHeight="1" spans="1:4">
      <c r="A29" s="14"/>
      <c r="B29" s="216"/>
      <c r="C29" s="213" t="s">
        <v>100</v>
      </c>
      <c r="D29" s="218"/>
    </row>
    <row r="30" customHeight="1" spans="1:4">
      <c r="A30" s="219"/>
      <c r="B30" s="220"/>
      <c r="C30" s="213" t="s">
        <v>101</v>
      </c>
      <c r="D30" s="218"/>
    </row>
    <row r="31" customHeight="1" spans="1:4">
      <c r="A31" s="221"/>
      <c r="B31" s="222"/>
      <c r="C31" s="223" t="s">
        <v>102</v>
      </c>
      <c r="D31" s="224"/>
    </row>
    <row r="32" customHeight="1" spans="1:4">
      <c r="A32" s="225" t="s">
        <v>103</v>
      </c>
      <c r="B32" s="15">
        <v>235.97351</v>
      </c>
      <c r="C32" s="225" t="s">
        <v>23</v>
      </c>
      <c r="D32" s="15">
        <v>235.97351</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workbookViewId="0">
      <selection activeCell="J9" sqref="J9"/>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198"/>
      <c r="F1" s="56"/>
      <c r="G1" s="41" t="s">
        <v>104</v>
      </c>
    </row>
    <row r="2" ht="39" customHeight="1" spans="1:7">
      <c r="A2" s="109" t="s">
        <v>105</v>
      </c>
      <c r="B2" s="109"/>
      <c r="C2" s="109"/>
      <c r="D2" s="109"/>
      <c r="E2" s="109"/>
      <c r="F2" s="109"/>
      <c r="G2" s="109"/>
    </row>
    <row r="3" ht="18" customHeight="1" spans="1:7">
      <c r="A3" s="4" t="str">
        <f>"单位名称："&amp;"曲靖市中医医院"</f>
        <v>单位名称：曲靖市中医医院</v>
      </c>
      <c r="F3" s="105"/>
      <c r="G3" s="284" t="s">
        <v>2</v>
      </c>
    </row>
    <row r="4" ht="20.25" customHeight="1" spans="1:7">
      <c r="A4" s="199" t="s">
        <v>106</v>
      </c>
      <c r="B4" s="200"/>
      <c r="C4" s="66" t="s">
        <v>29</v>
      </c>
      <c r="D4" s="201" t="s">
        <v>48</v>
      </c>
      <c r="E4" s="10"/>
      <c r="F4" s="10"/>
      <c r="G4" s="10" t="s">
        <v>49</v>
      </c>
    </row>
    <row r="5" ht="20.25" customHeight="1" spans="1:7">
      <c r="A5" s="202" t="s">
        <v>46</v>
      </c>
      <c r="B5" s="202" t="s">
        <v>47</v>
      </c>
      <c r="C5" s="10"/>
      <c r="D5" s="65" t="s">
        <v>31</v>
      </c>
      <c r="E5" s="65" t="s">
        <v>107</v>
      </c>
      <c r="F5" s="65" t="s">
        <v>108</v>
      </c>
      <c r="G5" s="10"/>
    </row>
    <row r="6" ht="13.5" customHeight="1" spans="1:7">
      <c r="A6" s="202" t="s">
        <v>109</v>
      </c>
      <c r="B6" s="202" t="s">
        <v>110</v>
      </c>
      <c r="C6" s="202" t="s">
        <v>111</v>
      </c>
      <c r="D6" s="115" t="s">
        <v>112</v>
      </c>
      <c r="E6" s="115" t="s">
        <v>113</v>
      </c>
      <c r="F6" s="115" t="s">
        <v>114</v>
      </c>
      <c r="G6" s="70">
        <v>7</v>
      </c>
    </row>
    <row r="7" ht="18" customHeight="1" spans="1:7">
      <c r="A7" s="13" t="s">
        <v>57</v>
      </c>
      <c r="B7" s="13" t="s">
        <v>58</v>
      </c>
      <c r="C7" s="15">
        <v>28.97351</v>
      </c>
      <c r="D7" s="15">
        <v>28.97351</v>
      </c>
      <c r="E7" s="15"/>
      <c r="F7" s="15">
        <v>28.97351</v>
      </c>
      <c r="G7" s="15"/>
    </row>
    <row r="8" ht="18" customHeight="1" spans="1:7">
      <c r="A8" s="159" t="s">
        <v>59</v>
      </c>
      <c r="B8" s="159" t="s">
        <v>60</v>
      </c>
      <c r="C8" s="15">
        <v>28.97351</v>
      </c>
      <c r="D8" s="15">
        <v>28.97351</v>
      </c>
      <c r="E8" s="15"/>
      <c r="F8" s="15">
        <v>28.97351</v>
      </c>
      <c r="G8" s="15"/>
    </row>
    <row r="9" ht="18" customHeight="1" spans="1:7">
      <c r="A9" s="203" t="s">
        <v>61</v>
      </c>
      <c r="B9" s="203" t="s">
        <v>62</v>
      </c>
      <c r="C9" s="15">
        <v>28.97351</v>
      </c>
      <c r="D9" s="15">
        <v>28.97351</v>
      </c>
      <c r="E9" s="15"/>
      <c r="F9" s="15">
        <v>28.97351</v>
      </c>
      <c r="G9" s="15"/>
    </row>
    <row r="10" ht="18" customHeight="1" spans="1:7">
      <c r="A10" s="13" t="s">
        <v>63</v>
      </c>
      <c r="B10" s="13" t="s">
        <v>64</v>
      </c>
      <c r="C10" s="15">
        <v>207</v>
      </c>
      <c r="D10" s="15">
        <v>185</v>
      </c>
      <c r="E10" s="15">
        <v>185</v>
      </c>
      <c r="F10" s="15"/>
      <c r="G10" s="15">
        <v>22</v>
      </c>
    </row>
    <row r="11" ht="18" customHeight="1" spans="1:7">
      <c r="A11" s="159" t="s">
        <v>65</v>
      </c>
      <c r="B11" s="159" t="s">
        <v>66</v>
      </c>
      <c r="C11" s="15">
        <v>207</v>
      </c>
      <c r="D11" s="15">
        <v>185</v>
      </c>
      <c r="E11" s="15">
        <v>185</v>
      </c>
      <c r="F11" s="15"/>
      <c r="G11" s="15">
        <v>22</v>
      </c>
    </row>
    <row r="12" ht="18" customHeight="1" spans="1:7">
      <c r="A12" s="203" t="s">
        <v>67</v>
      </c>
      <c r="B12" s="203" t="s">
        <v>68</v>
      </c>
      <c r="C12" s="15">
        <v>207</v>
      </c>
      <c r="D12" s="15">
        <v>185</v>
      </c>
      <c r="E12" s="15">
        <v>185</v>
      </c>
      <c r="F12" s="15"/>
      <c r="G12" s="15">
        <v>22</v>
      </c>
    </row>
    <row r="13" ht="18" customHeight="1" spans="1:7">
      <c r="A13" s="204" t="s">
        <v>69</v>
      </c>
      <c r="B13" s="205" t="s">
        <v>69</v>
      </c>
      <c r="C13" s="15">
        <v>235.97351</v>
      </c>
      <c r="D13" s="15">
        <v>213.97351</v>
      </c>
      <c r="E13" s="15">
        <v>185</v>
      </c>
      <c r="F13" s="15">
        <v>28.97351</v>
      </c>
      <c r="G13" s="15">
        <v>22</v>
      </c>
    </row>
  </sheetData>
  <mergeCells count="7">
    <mergeCell ref="A2:G2"/>
    <mergeCell ref="A3:E3"/>
    <mergeCell ref="A4:B4"/>
    <mergeCell ref="D4:F4"/>
    <mergeCell ref="A13:B13"/>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52"/>
  <sheetViews>
    <sheetView showGridLines="0" workbookViewId="0">
      <selection activeCell="J10" sqref="J10"/>
    </sheetView>
  </sheetViews>
  <sheetFormatPr defaultColWidth="9.14166666666667" defaultRowHeight="14.25" customHeight="1"/>
  <cols>
    <col min="1" max="1" width="4.375" customWidth="1"/>
    <col min="2" max="2" width="5.625" customWidth="1"/>
    <col min="3" max="3" width="19.875" customWidth="1"/>
    <col min="4" max="5" width="5.875" customWidth="1"/>
    <col min="6" max="7" width="8.375" customWidth="1"/>
    <col min="8" max="8" width="4.875" customWidth="1"/>
    <col min="9" max="10" width="8.375" customWidth="1"/>
    <col min="11" max="11" width="4.875" customWidth="1"/>
    <col min="12" max="13" width="8.375" customWidth="1"/>
    <col min="14" max="14" width="3.125" customWidth="1"/>
    <col min="15" max="15" width="4.375" customWidth="1"/>
    <col min="16" max="16" width="30.125" customWidth="1"/>
    <col min="17" max="18" width="5.875" customWidth="1"/>
    <col min="19" max="20" width="8.375" customWidth="1"/>
    <col min="21" max="21" width="4.875" customWidth="1"/>
    <col min="22" max="23" width="8.375" customWidth="1"/>
    <col min="24" max="24" width="4.875" customWidth="1"/>
    <col min="25" max="25" width="8.375" customWidth="1"/>
    <col min="26" max="26" width="9.5" customWidth="1"/>
  </cols>
  <sheetData>
    <row r="1" ht="12" customHeight="1" spans="1:26">
      <c r="A1" s="174"/>
      <c r="D1" s="57"/>
      <c r="K1" s="57"/>
      <c r="L1" s="57"/>
      <c r="M1" s="57"/>
      <c r="Q1" s="57"/>
      <c r="W1" s="56"/>
      <c r="X1" s="56"/>
      <c r="Y1" s="56"/>
      <c r="Z1" s="55" t="s">
        <v>115</v>
      </c>
    </row>
    <row r="2" ht="39" customHeight="1" spans="1:26">
      <c r="A2" s="175" t="s">
        <v>116</v>
      </c>
      <c r="B2" s="176"/>
      <c r="C2" s="176"/>
      <c r="D2" s="176"/>
      <c r="E2" s="176"/>
      <c r="F2" s="176"/>
      <c r="G2" s="176"/>
      <c r="H2" s="176"/>
      <c r="I2" s="176"/>
      <c r="J2" s="176"/>
      <c r="K2" s="176"/>
      <c r="L2" s="176"/>
      <c r="M2" s="176"/>
      <c r="N2" s="176"/>
      <c r="O2" s="176"/>
      <c r="P2" s="176"/>
      <c r="Q2" s="176"/>
      <c r="R2" s="176"/>
      <c r="S2" s="176"/>
      <c r="T2" s="176"/>
      <c r="U2" s="176"/>
      <c r="V2" s="176"/>
      <c r="W2" s="176"/>
      <c r="X2" s="176"/>
      <c r="Y2" s="176"/>
      <c r="Z2" s="194"/>
    </row>
    <row r="3" ht="19.5" customHeight="1" spans="1:26">
      <c r="A3" s="21" t="str">
        <f>"单位名称："&amp;"曲靖市中医医院"</f>
        <v>单位名称：曲靖市中医医院</v>
      </c>
      <c r="D3" s="57"/>
      <c r="K3" s="57"/>
      <c r="L3" s="57"/>
      <c r="M3" s="57"/>
      <c r="Q3" s="57"/>
      <c r="W3" s="105"/>
      <c r="X3" s="105"/>
      <c r="Y3" s="105"/>
      <c r="Z3" s="105" t="s">
        <v>2</v>
      </c>
    </row>
    <row r="4" ht="19.5" customHeight="1" spans="1:26">
      <c r="A4" s="177" t="s">
        <v>4</v>
      </c>
      <c r="B4" s="177"/>
      <c r="C4" s="177"/>
      <c r="D4" s="177"/>
      <c r="E4" s="177"/>
      <c r="F4" s="177"/>
      <c r="G4" s="177"/>
      <c r="H4" s="177"/>
      <c r="I4" s="177"/>
      <c r="J4" s="177"/>
      <c r="K4" s="177"/>
      <c r="L4" s="177"/>
      <c r="M4" s="177"/>
      <c r="N4" s="177" t="s">
        <v>4</v>
      </c>
      <c r="O4" s="177"/>
      <c r="P4" s="177"/>
      <c r="Q4" s="177"/>
      <c r="R4" s="177"/>
      <c r="S4" s="177"/>
      <c r="T4" s="177"/>
      <c r="U4" s="177"/>
      <c r="V4" s="177"/>
      <c r="W4" s="177"/>
      <c r="X4" s="177"/>
      <c r="Y4" s="177"/>
      <c r="Z4" s="177"/>
    </row>
    <row r="5" ht="21.75" customHeight="1" spans="1:26">
      <c r="A5" s="178" t="s">
        <v>117</v>
      </c>
      <c r="B5" s="179"/>
      <c r="C5" s="178"/>
      <c r="D5" s="177" t="s">
        <v>29</v>
      </c>
      <c r="E5" s="177" t="s">
        <v>32</v>
      </c>
      <c r="F5" s="177"/>
      <c r="G5" s="177"/>
      <c r="H5" s="177" t="s">
        <v>33</v>
      </c>
      <c r="I5" s="177"/>
      <c r="J5" s="177"/>
      <c r="K5" s="177" t="s">
        <v>34</v>
      </c>
      <c r="L5" s="177"/>
      <c r="M5" s="177"/>
      <c r="N5" s="178" t="s">
        <v>118</v>
      </c>
      <c r="O5" s="179"/>
      <c r="P5" s="178"/>
      <c r="Q5" s="177" t="s">
        <v>29</v>
      </c>
      <c r="R5" s="191" t="s">
        <v>32</v>
      </c>
      <c r="S5" s="192"/>
      <c r="T5" s="193"/>
      <c r="U5" s="191" t="s">
        <v>33</v>
      </c>
      <c r="V5" s="192"/>
      <c r="W5" s="177"/>
      <c r="X5" s="177" t="s">
        <v>34</v>
      </c>
      <c r="Y5" s="177"/>
      <c r="Z5" s="193"/>
    </row>
    <row r="6" ht="17.25" customHeight="1" spans="1:26">
      <c r="A6" s="180" t="s">
        <v>119</v>
      </c>
      <c r="B6" s="180" t="s">
        <v>120</v>
      </c>
      <c r="C6" s="180" t="s">
        <v>47</v>
      </c>
      <c r="D6" s="177"/>
      <c r="E6" s="177" t="s">
        <v>31</v>
      </c>
      <c r="F6" s="177" t="s">
        <v>48</v>
      </c>
      <c r="G6" s="177" t="s">
        <v>49</v>
      </c>
      <c r="H6" s="177" t="s">
        <v>31</v>
      </c>
      <c r="I6" s="177" t="s">
        <v>48</v>
      </c>
      <c r="J6" s="177" t="s">
        <v>49</v>
      </c>
      <c r="K6" s="177" t="s">
        <v>31</v>
      </c>
      <c r="L6" s="177" t="s">
        <v>48</v>
      </c>
      <c r="M6" s="177" t="s">
        <v>49</v>
      </c>
      <c r="N6" s="180" t="s">
        <v>119</v>
      </c>
      <c r="O6" s="180" t="s">
        <v>120</v>
      </c>
      <c r="P6" s="180" t="s">
        <v>47</v>
      </c>
      <c r="Q6" s="177"/>
      <c r="R6" s="177" t="s">
        <v>31</v>
      </c>
      <c r="S6" s="177" t="s">
        <v>48</v>
      </c>
      <c r="T6" s="177" t="s">
        <v>49</v>
      </c>
      <c r="U6" s="177" t="s">
        <v>31</v>
      </c>
      <c r="V6" s="177" t="s">
        <v>48</v>
      </c>
      <c r="W6" s="177" t="s">
        <v>49</v>
      </c>
      <c r="X6" s="177" t="s">
        <v>31</v>
      </c>
      <c r="Y6" s="177" t="s">
        <v>48</v>
      </c>
      <c r="Z6" s="195" t="s">
        <v>49</v>
      </c>
    </row>
    <row r="7" customHeight="1" spans="1:26">
      <c r="A7" s="181" t="s">
        <v>109</v>
      </c>
      <c r="B7" s="181" t="s">
        <v>110</v>
      </c>
      <c r="C7" s="181" t="s">
        <v>111</v>
      </c>
      <c r="D7" s="181" t="s">
        <v>112</v>
      </c>
      <c r="E7" s="182" t="s">
        <v>113</v>
      </c>
      <c r="F7" s="182" t="s">
        <v>114</v>
      </c>
      <c r="G7" s="182" t="s">
        <v>121</v>
      </c>
      <c r="H7" s="182" t="s">
        <v>122</v>
      </c>
      <c r="I7" s="182" t="s">
        <v>123</v>
      </c>
      <c r="J7" s="182" t="s">
        <v>124</v>
      </c>
      <c r="K7" s="182" t="s">
        <v>125</v>
      </c>
      <c r="L7" s="182" t="s">
        <v>126</v>
      </c>
      <c r="M7" s="182" t="s">
        <v>127</v>
      </c>
      <c r="N7" s="182" t="s">
        <v>128</v>
      </c>
      <c r="O7" s="182" t="s">
        <v>129</v>
      </c>
      <c r="P7" s="182" t="s">
        <v>130</v>
      </c>
      <c r="Q7" s="182" t="s">
        <v>131</v>
      </c>
      <c r="R7" s="182" t="s">
        <v>132</v>
      </c>
      <c r="S7" s="182" t="s">
        <v>133</v>
      </c>
      <c r="T7" s="182" t="s">
        <v>134</v>
      </c>
      <c r="U7" s="182" t="s">
        <v>135</v>
      </c>
      <c r="V7" s="182" t="s">
        <v>136</v>
      </c>
      <c r="W7" s="182" t="s">
        <v>137</v>
      </c>
      <c r="X7" s="182" t="s">
        <v>138</v>
      </c>
      <c r="Y7" s="196">
        <v>25</v>
      </c>
      <c r="Z7" s="197">
        <v>26</v>
      </c>
    </row>
    <row r="8" ht="17.25" customHeight="1" spans="1:26">
      <c r="A8" s="183" t="s">
        <v>139</v>
      </c>
      <c r="B8" s="183"/>
      <c r="C8" s="183" t="s">
        <v>140</v>
      </c>
      <c r="D8" s="15"/>
      <c r="E8" s="15"/>
      <c r="F8" s="15"/>
      <c r="G8" s="15"/>
      <c r="H8" s="15"/>
      <c r="I8" s="15"/>
      <c r="J8" s="15"/>
      <c r="K8" s="15"/>
      <c r="L8" s="15"/>
      <c r="M8" s="15"/>
      <c r="N8" s="13" t="s">
        <v>141</v>
      </c>
      <c r="O8" s="13"/>
      <c r="P8" s="188" t="s">
        <v>142</v>
      </c>
      <c r="Q8" s="15">
        <v>185</v>
      </c>
      <c r="R8" s="15">
        <v>185</v>
      </c>
      <c r="S8" s="15">
        <v>185</v>
      </c>
      <c r="T8" s="15"/>
      <c r="U8" s="15"/>
      <c r="V8" s="15"/>
      <c r="W8" s="15"/>
      <c r="X8" s="15"/>
      <c r="Y8" s="15"/>
      <c r="Z8" s="15"/>
    </row>
    <row r="9" ht="17.25" customHeight="1" spans="1:26">
      <c r="A9" s="184"/>
      <c r="B9" s="184" t="s">
        <v>143</v>
      </c>
      <c r="C9" s="184" t="s">
        <v>144</v>
      </c>
      <c r="D9" s="15"/>
      <c r="E9" s="15"/>
      <c r="F9" s="15"/>
      <c r="G9" s="15"/>
      <c r="H9" s="15"/>
      <c r="I9" s="15"/>
      <c r="J9" s="15"/>
      <c r="K9" s="15"/>
      <c r="L9" s="15"/>
      <c r="M9" s="15"/>
      <c r="N9" s="159"/>
      <c r="O9" s="159" t="s">
        <v>143</v>
      </c>
      <c r="P9" s="189" t="s">
        <v>145</v>
      </c>
      <c r="Q9" s="15">
        <v>185</v>
      </c>
      <c r="R9" s="15">
        <v>185</v>
      </c>
      <c r="S9" s="15">
        <v>185</v>
      </c>
      <c r="T9" s="15"/>
      <c r="U9" s="15"/>
      <c r="V9" s="15"/>
      <c r="W9" s="15"/>
      <c r="X9" s="15"/>
      <c r="Y9" s="15"/>
      <c r="Z9" s="15"/>
    </row>
    <row r="10" ht="17.25" customHeight="1" spans="1:26">
      <c r="A10" s="183" t="s">
        <v>146</v>
      </c>
      <c r="B10" s="183"/>
      <c r="C10" s="183" t="s">
        <v>147</v>
      </c>
      <c r="D10" s="15"/>
      <c r="E10" s="15"/>
      <c r="F10" s="15"/>
      <c r="G10" s="15"/>
      <c r="H10" s="15"/>
      <c r="I10" s="15"/>
      <c r="J10" s="15"/>
      <c r="K10" s="15"/>
      <c r="L10" s="15"/>
      <c r="M10" s="15"/>
      <c r="N10" s="159"/>
      <c r="O10" s="159" t="s">
        <v>148</v>
      </c>
      <c r="P10" s="189" t="s">
        <v>149</v>
      </c>
      <c r="Q10" s="15"/>
      <c r="R10" s="15"/>
      <c r="S10" s="15"/>
      <c r="T10" s="15"/>
      <c r="U10" s="15"/>
      <c r="V10" s="15"/>
      <c r="W10" s="15"/>
      <c r="X10" s="15"/>
      <c r="Y10" s="15"/>
      <c r="Z10" s="15"/>
    </row>
    <row r="11" ht="17.25" customHeight="1" spans="1:26">
      <c r="A11" s="184"/>
      <c r="B11" s="184" t="s">
        <v>143</v>
      </c>
      <c r="C11" s="184" t="s">
        <v>150</v>
      </c>
      <c r="D11" s="15"/>
      <c r="E11" s="15"/>
      <c r="F11" s="15"/>
      <c r="G11" s="15"/>
      <c r="H11" s="15"/>
      <c r="I11" s="15"/>
      <c r="J11" s="15"/>
      <c r="K11" s="15"/>
      <c r="L11" s="15"/>
      <c r="M11" s="15"/>
      <c r="N11" s="159"/>
      <c r="O11" s="159" t="s">
        <v>151</v>
      </c>
      <c r="P11" s="189" t="s">
        <v>152</v>
      </c>
      <c r="Q11" s="15"/>
      <c r="R11" s="15"/>
      <c r="S11" s="15"/>
      <c r="T11" s="15"/>
      <c r="U11" s="15"/>
      <c r="V11" s="15"/>
      <c r="W11" s="15"/>
      <c r="X11" s="15"/>
      <c r="Y11" s="15"/>
      <c r="Z11" s="15"/>
    </row>
    <row r="12" ht="17.25" customHeight="1" spans="1:26">
      <c r="A12" s="183" t="s">
        <v>153</v>
      </c>
      <c r="B12" s="183"/>
      <c r="C12" s="183" t="s">
        <v>154</v>
      </c>
      <c r="D12" s="15">
        <v>224.97351</v>
      </c>
      <c r="E12" s="15">
        <v>224.97351</v>
      </c>
      <c r="F12" s="15">
        <v>213.97351</v>
      </c>
      <c r="G12" s="15">
        <v>11</v>
      </c>
      <c r="H12" s="15"/>
      <c r="I12" s="15"/>
      <c r="J12" s="15"/>
      <c r="K12" s="15"/>
      <c r="L12" s="15"/>
      <c r="M12" s="15"/>
      <c r="N12" s="159"/>
      <c r="O12" s="159" t="s">
        <v>155</v>
      </c>
      <c r="P12" s="189" t="s">
        <v>156</v>
      </c>
      <c r="Q12" s="15"/>
      <c r="R12" s="15"/>
      <c r="S12" s="15"/>
      <c r="T12" s="15"/>
      <c r="U12" s="15"/>
      <c r="V12" s="15"/>
      <c r="W12" s="15"/>
      <c r="X12" s="15"/>
      <c r="Y12" s="15"/>
      <c r="Z12" s="15"/>
    </row>
    <row r="13" ht="17.25" customHeight="1" spans="1:26">
      <c r="A13" s="184"/>
      <c r="B13" s="184" t="s">
        <v>143</v>
      </c>
      <c r="C13" s="184" t="s">
        <v>142</v>
      </c>
      <c r="D13" s="15">
        <v>185</v>
      </c>
      <c r="E13" s="15">
        <v>185</v>
      </c>
      <c r="F13" s="15">
        <v>185</v>
      </c>
      <c r="G13" s="15"/>
      <c r="H13" s="15"/>
      <c r="I13" s="15"/>
      <c r="J13" s="15"/>
      <c r="K13" s="15"/>
      <c r="L13" s="15"/>
      <c r="M13" s="15"/>
      <c r="N13" s="159"/>
      <c r="O13" s="159" t="s">
        <v>157</v>
      </c>
      <c r="P13" s="189" t="s">
        <v>158</v>
      </c>
      <c r="Q13" s="15"/>
      <c r="R13" s="15"/>
      <c r="S13" s="15"/>
      <c r="T13" s="15"/>
      <c r="U13" s="15"/>
      <c r="V13" s="15"/>
      <c r="W13" s="15"/>
      <c r="X13" s="15"/>
      <c r="Y13" s="15"/>
      <c r="Z13" s="15"/>
    </row>
    <row r="14" ht="17.25" customHeight="1" spans="1:26">
      <c r="A14" s="184"/>
      <c r="B14" s="184" t="s">
        <v>148</v>
      </c>
      <c r="C14" s="184" t="s">
        <v>159</v>
      </c>
      <c r="D14" s="15">
        <v>39.97351</v>
      </c>
      <c r="E14" s="15">
        <v>39.97351</v>
      </c>
      <c r="F14" s="15">
        <v>28.97351</v>
      </c>
      <c r="G14" s="15">
        <v>11</v>
      </c>
      <c r="H14" s="15"/>
      <c r="I14" s="15"/>
      <c r="J14" s="15"/>
      <c r="K14" s="15"/>
      <c r="L14" s="15"/>
      <c r="M14" s="15"/>
      <c r="N14" s="159"/>
      <c r="O14" s="159" t="s">
        <v>160</v>
      </c>
      <c r="P14" s="189" t="s">
        <v>161</v>
      </c>
      <c r="Q14" s="15"/>
      <c r="R14" s="15"/>
      <c r="S14" s="15"/>
      <c r="T14" s="15"/>
      <c r="U14" s="15"/>
      <c r="V14" s="15"/>
      <c r="W14" s="15"/>
      <c r="X14" s="15"/>
      <c r="Y14" s="15"/>
      <c r="Z14" s="15"/>
    </row>
    <row r="15" ht="17.25" customHeight="1" spans="1:26">
      <c r="A15" s="183" t="s">
        <v>162</v>
      </c>
      <c r="B15" s="183"/>
      <c r="C15" s="183" t="s">
        <v>163</v>
      </c>
      <c r="D15" s="15">
        <v>11</v>
      </c>
      <c r="E15" s="15">
        <v>11</v>
      </c>
      <c r="F15" s="15"/>
      <c r="G15" s="15">
        <v>11</v>
      </c>
      <c r="H15" s="15"/>
      <c r="I15" s="15"/>
      <c r="J15" s="15"/>
      <c r="K15" s="15"/>
      <c r="L15" s="15"/>
      <c r="M15" s="15"/>
      <c r="N15" s="159"/>
      <c r="O15" s="159" t="s">
        <v>124</v>
      </c>
      <c r="P15" s="189" t="s">
        <v>164</v>
      </c>
      <c r="Q15" s="15"/>
      <c r="R15" s="15"/>
      <c r="S15" s="15"/>
      <c r="T15" s="15"/>
      <c r="U15" s="15"/>
      <c r="V15" s="15"/>
      <c r="W15" s="15"/>
      <c r="X15" s="15"/>
      <c r="Y15" s="15"/>
      <c r="Z15" s="15"/>
    </row>
    <row r="16" ht="17.25" customHeight="1" spans="1:26">
      <c r="A16" s="184"/>
      <c r="B16" s="184" t="s">
        <v>143</v>
      </c>
      <c r="C16" s="184" t="s">
        <v>165</v>
      </c>
      <c r="D16" s="15">
        <v>11</v>
      </c>
      <c r="E16" s="15">
        <v>11</v>
      </c>
      <c r="F16" s="15"/>
      <c r="G16" s="15">
        <v>11</v>
      </c>
      <c r="H16" s="15"/>
      <c r="I16" s="15"/>
      <c r="J16" s="15"/>
      <c r="K16" s="15"/>
      <c r="L16" s="15"/>
      <c r="M16" s="15"/>
      <c r="N16" s="159"/>
      <c r="O16" s="159" t="s">
        <v>125</v>
      </c>
      <c r="P16" s="189" t="s">
        <v>166</v>
      </c>
      <c r="Q16" s="15"/>
      <c r="R16" s="15"/>
      <c r="S16" s="15"/>
      <c r="T16" s="15"/>
      <c r="U16" s="15"/>
      <c r="V16" s="15"/>
      <c r="W16" s="15"/>
      <c r="X16" s="15"/>
      <c r="Y16" s="15"/>
      <c r="Z16" s="15"/>
    </row>
    <row r="17" ht="17.25" customHeight="1" spans="1:26">
      <c r="A17" s="183" t="s">
        <v>167</v>
      </c>
      <c r="B17" s="183"/>
      <c r="C17" s="183" t="s">
        <v>168</v>
      </c>
      <c r="D17" s="15"/>
      <c r="E17" s="15"/>
      <c r="F17" s="15"/>
      <c r="G17" s="15"/>
      <c r="H17" s="15"/>
      <c r="I17" s="15"/>
      <c r="J17" s="15"/>
      <c r="K17" s="15"/>
      <c r="L17" s="15"/>
      <c r="M17" s="15"/>
      <c r="N17" s="159"/>
      <c r="O17" s="159" t="s">
        <v>126</v>
      </c>
      <c r="P17" s="189" t="s">
        <v>169</v>
      </c>
      <c r="Q17" s="15"/>
      <c r="R17" s="15"/>
      <c r="S17" s="15"/>
      <c r="T17" s="15"/>
      <c r="U17" s="15"/>
      <c r="V17" s="15"/>
      <c r="W17" s="15"/>
      <c r="X17" s="15"/>
      <c r="Y17" s="15"/>
      <c r="Z17" s="15"/>
    </row>
    <row r="18" ht="17.25" customHeight="1" spans="1:26">
      <c r="A18" s="184"/>
      <c r="B18" s="184" t="s">
        <v>143</v>
      </c>
      <c r="C18" s="184" t="s">
        <v>170</v>
      </c>
      <c r="D18" s="15"/>
      <c r="E18" s="15"/>
      <c r="F18" s="15"/>
      <c r="G18" s="15"/>
      <c r="H18" s="15"/>
      <c r="I18" s="15"/>
      <c r="J18" s="15"/>
      <c r="K18" s="15"/>
      <c r="L18" s="15"/>
      <c r="M18" s="15"/>
      <c r="N18" s="159"/>
      <c r="O18" s="159" t="s">
        <v>127</v>
      </c>
      <c r="P18" s="189" t="s">
        <v>171</v>
      </c>
      <c r="Q18" s="15"/>
      <c r="R18" s="15"/>
      <c r="S18" s="15"/>
      <c r="T18" s="15"/>
      <c r="U18" s="15"/>
      <c r="V18" s="15"/>
      <c r="W18" s="15"/>
      <c r="X18" s="15"/>
      <c r="Y18" s="15"/>
      <c r="Z18" s="15"/>
    </row>
    <row r="19" ht="17.25" customHeight="1" spans="1:26">
      <c r="A19" s="184"/>
      <c r="B19" s="184" t="s">
        <v>172</v>
      </c>
      <c r="C19" s="184" t="s">
        <v>173</v>
      </c>
      <c r="D19" s="15"/>
      <c r="E19" s="15"/>
      <c r="F19" s="15"/>
      <c r="G19" s="15"/>
      <c r="H19" s="15"/>
      <c r="I19" s="15"/>
      <c r="J19" s="15"/>
      <c r="K19" s="15"/>
      <c r="L19" s="15"/>
      <c r="M19" s="15"/>
      <c r="N19" s="13" t="s">
        <v>174</v>
      </c>
      <c r="O19" s="13"/>
      <c r="P19" s="188" t="s">
        <v>159</v>
      </c>
      <c r="Q19" s="15">
        <v>39.97351</v>
      </c>
      <c r="R19" s="15">
        <v>39.97351</v>
      </c>
      <c r="S19" s="15">
        <v>28.97351</v>
      </c>
      <c r="T19" s="15">
        <v>11</v>
      </c>
      <c r="U19" s="15"/>
      <c r="V19" s="15"/>
      <c r="W19" s="15"/>
      <c r="X19" s="15"/>
      <c r="Y19" s="15"/>
      <c r="Z19" s="15"/>
    </row>
    <row r="20" ht="17.25" customHeight="1" spans="1:26">
      <c r="A20" s="13"/>
      <c r="B20" s="13"/>
      <c r="C20" s="13"/>
      <c r="D20" s="13"/>
      <c r="E20" s="13"/>
      <c r="F20" s="13"/>
      <c r="G20" s="13"/>
      <c r="H20" s="13"/>
      <c r="I20" s="13"/>
      <c r="J20" s="13"/>
      <c r="K20" s="13"/>
      <c r="L20" s="13"/>
      <c r="M20" s="13"/>
      <c r="N20" s="159"/>
      <c r="O20" s="159" t="s">
        <v>143</v>
      </c>
      <c r="P20" s="189" t="s">
        <v>175</v>
      </c>
      <c r="Q20" s="15">
        <v>3.009386</v>
      </c>
      <c r="R20" s="15">
        <v>3.009386</v>
      </c>
      <c r="S20" s="15">
        <v>3.009386</v>
      </c>
      <c r="T20" s="15"/>
      <c r="U20" s="15"/>
      <c r="V20" s="15"/>
      <c r="W20" s="15"/>
      <c r="X20" s="15"/>
      <c r="Y20" s="15"/>
      <c r="Z20" s="15"/>
    </row>
    <row r="21" ht="17.25" customHeight="1" spans="1:26">
      <c r="A21" s="13"/>
      <c r="B21" s="13"/>
      <c r="C21" s="13"/>
      <c r="D21" s="13"/>
      <c r="E21" s="13"/>
      <c r="F21" s="13"/>
      <c r="G21" s="13"/>
      <c r="H21" s="13"/>
      <c r="I21" s="13"/>
      <c r="J21" s="13"/>
      <c r="K21" s="13"/>
      <c r="L21" s="13"/>
      <c r="M21" s="13"/>
      <c r="N21" s="159"/>
      <c r="O21" s="159" t="s">
        <v>148</v>
      </c>
      <c r="P21" s="189" t="s">
        <v>176</v>
      </c>
      <c r="Q21" s="15"/>
      <c r="R21" s="15"/>
      <c r="S21" s="15"/>
      <c r="T21" s="15"/>
      <c r="U21" s="15"/>
      <c r="V21" s="15"/>
      <c r="W21" s="15"/>
      <c r="X21" s="15"/>
      <c r="Y21" s="15"/>
      <c r="Z21" s="15"/>
    </row>
    <row r="22" ht="17.25" customHeight="1" spans="1:26">
      <c r="A22" s="13"/>
      <c r="B22" s="13"/>
      <c r="C22" s="13"/>
      <c r="D22" s="13"/>
      <c r="E22" s="13"/>
      <c r="F22" s="13"/>
      <c r="G22" s="13"/>
      <c r="H22" s="13"/>
      <c r="I22" s="13"/>
      <c r="J22" s="13"/>
      <c r="K22" s="13"/>
      <c r="L22" s="13"/>
      <c r="M22" s="13"/>
      <c r="N22" s="159"/>
      <c r="O22" s="159" t="s">
        <v>172</v>
      </c>
      <c r="P22" s="189" t="s">
        <v>177</v>
      </c>
      <c r="Q22" s="15"/>
      <c r="R22" s="15"/>
      <c r="S22" s="15"/>
      <c r="T22" s="15"/>
      <c r="U22" s="15"/>
      <c r="V22" s="15"/>
      <c r="W22" s="15"/>
      <c r="X22" s="15"/>
      <c r="Y22" s="15"/>
      <c r="Z22" s="15"/>
    </row>
    <row r="23" ht="17.25" customHeight="1" spans="1:26">
      <c r="A23" s="13"/>
      <c r="B23" s="13"/>
      <c r="C23" s="13"/>
      <c r="D23" s="13"/>
      <c r="E23" s="13"/>
      <c r="F23" s="13"/>
      <c r="G23" s="13"/>
      <c r="H23" s="13"/>
      <c r="I23" s="13"/>
      <c r="J23" s="13"/>
      <c r="K23" s="13"/>
      <c r="L23" s="13"/>
      <c r="M23" s="13"/>
      <c r="N23" s="159"/>
      <c r="O23" s="159" t="s">
        <v>178</v>
      </c>
      <c r="P23" s="189" t="s">
        <v>179</v>
      </c>
      <c r="Q23" s="15"/>
      <c r="R23" s="15"/>
      <c r="S23" s="15"/>
      <c r="T23" s="15"/>
      <c r="U23" s="15"/>
      <c r="V23" s="15"/>
      <c r="W23" s="15"/>
      <c r="X23" s="15"/>
      <c r="Y23" s="15"/>
      <c r="Z23" s="15"/>
    </row>
    <row r="24" ht="17.25" customHeight="1" spans="1:26">
      <c r="A24" s="13"/>
      <c r="B24" s="13"/>
      <c r="C24" s="13"/>
      <c r="D24" s="13"/>
      <c r="E24" s="13"/>
      <c r="F24" s="13"/>
      <c r="G24" s="13"/>
      <c r="H24" s="13"/>
      <c r="I24" s="13"/>
      <c r="J24" s="13"/>
      <c r="K24" s="13"/>
      <c r="L24" s="13"/>
      <c r="M24" s="13"/>
      <c r="N24" s="159"/>
      <c r="O24" s="159" t="s">
        <v>155</v>
      </c>
      <c r="P24" s="189" t="s">
        <v>180</v>
      </c>
      <c r="Q24" s="15"/>
      <c r="R24" s="15"/>
      <c r="S24" s="15"/>
      <c r="T24" s="15"/>
      <c r="U24" s="15"/>
      <c r="V24" s="15"/>
      <c r="W24" s="15"/>
      <c r="X24" s="15"/>
      <c r="Y24" s="15"/>
      <c r="Z24" s="15"/>
    </row>
    <row r="25" ht="17.25" customHeight="1" spans="1:26">
      <c r="A25" s="13"/>
      <c r="B25" s="13"/>
      <c r="C25" s="13"/>
      <c r="D25" s="13"/>
      <c r="E25" s="13"/>
      <c r="F25" s="13"/>
      <c r="G25" s="13"/>
      <c r="H25" s="13"/>
      <c r="I25" s="13"/>
      <c r="J25" s="13"/>
      <c r="K25" s="13"/>
      <c r="L25" s="13"/>
      <c r="M25" s="13"/>
      <c r="N25" s="159"/>
      <c r="O25" s="159" t="s">
        <v>160</v>
      </c>
      <c r="P25" s="189" t="s">
        <v>181</v>
      </c>
      <c r="Q25" s="15"/>
      <c r="R25" s="15"/>
      <c r="S25" s="15"/>
      <c r="T25" s="15"/>
      <c r="U25" s="15"/>
      <c r="V25" s="15"/>
      <c r="W25" s="15"/>
      <c r="X25" s="15"/>
      <c r="Y25" s="15"/>
      <c r="Z25" s="15"/>
    </row>
    <row r="26" ht="17.25" customHeight="1" spans="1:26">
      <c r="A26" s="13"/>
      <c r="B26" s="13"/>
      <c r="C26" s="13"/>
      <c r="D26" s="13"/>
      <c r="E26" s="13"/>
      <c r="F26" s="13"/>
      <c r="G26" s="13"/>
      <c r="H26" s="13"/>
      <c r="I26" s="13"/>
      <c r="J26" s="13"/>
      <c r="K26" s="13"/>
      <c r="L26" s="13"/>
      <c r="M26" s="13"/>
      <c r="N26" s="159"/>
      <c r="O26" s="159" t="s">
        <v>125</v>
      </c>
      <c r="P26" s="189" t="s">
        <v>182</v>
      </c>
      <c r="Q26" s="15"/>
      <c r="R26" s="15"/>
      <c r="S26" s="15"/>
      <c r="T26" s="15"/>
      <c r="U26" s="15"/>
      <c r="V26" s="15"/>
      <c r="W26" s="15"/>
      <c r="X26" s="15"/>
      <c r="Y26" s="15"/>
      <c r="Z26" s="15"/>
    </row>
    <row r="27" ht="17.25" customHeight="1" spans="1:26">
      <c r="A27" s="13"/>
      <c r="B27" s="13"/>
      <c r="C27" s="13"/>
      <c r="D27" s="13"/>
      <c r="E27" s="13"/>
      <c r="F27" s="13"/>
      <c r="G27" s="13"/>
      <c r="H27" s="13"/>
      <c r="I27" s="13"/>
      <c r="J27" s="13"/>
      <c r="K27" s="13"/>
      <c r="L27" s="13"/>
      <c r="M27" s="13"/>
      <c r="N27" s="159"/>
      <c r="O27" s="159" t="s">
        <v>127</v>
      </c>
      <c r="P27" s="189" t="s">
        <v>183</v>
      </c>
      <c r="Q27" s="15"/>
      <c r="R27" s="15"/>
      <c r="S27" s="15"/>
      <c r="T27" s="15"/>
      <c r="U27" s="15"/>
      <c r="V27" s="15"/>
      <c r="W27" s="15"/>
      <c r="X27" s="15"/>
      <c r="Y27" s="15"/>
      <c r="Z27" s="15"/>
    </row>
    <row r="28" ht="17.25" customHeight="1" spans="1:26">
      <c r="A28" s="13"/>
      <c r="B28" s="13"/>
      <c r="C28" s="13"/>
      <c r="D28" s="13"/>
      <c r="E28" s="13"/>
      <c r="F28" s="13"/>
      <c r="G28" s="13"/>
      <c r="H28" s="13"/>
      <c r="I28" s="13"/>
      <c r="J28" s="13"/>
      <c r="K28" s="13"/>
      <c r="L28" s="13"/>
      <c r="M28" s="13"/>
      <c r="N28" s="159"/>
      <c r="O28" s="159" t="s">
        <v>128</v>
      </c>
      <c r="P28" s="189" t="s">
        <v>184</v>
      </c>
      <c r="Q28" s="15"/>
      <c r="R28" s="15"/>
      <c r="S28" s="15"/>
      <c r="T28" s="15"/>
      <c r="U28" s="15"/>
      <c r="V28" s="15"/>
      <c r="W28" s="15"/>
      <c r="X28" s="15"/>
      <c r="Y28" s="15"/>
      <c r="Z28" s="15"/>
    </row>
    <row r="29" ht="17.25" customHeight="1" spans="1:26">
      <c r="A29" s="13"/>
      <c r="B29" s="13"/>
      <c r="C29" s="13"/>
      <c r="D29" s="13"/>
      <c r="E29" s="13"/>
      <c r="F29" s="13"/>
      <c r="G29" s="13"/>
      <c r="H29" s="13"/>
      <c r="I29" s="13"/>
      <c r="J29" s="13"/>
      <c r="K29" s="13"/>
      <c r="L29" s="13"/>
      <c r="M29" s="13"/>
      <c r="N29" s="159"/>
      <c r="O29" s="159" t="s">
        <v>129</v>
      </c>
      <c r="P29" s="189" t="s">
        <v>185</v>
      </c>
      <c r="Q29" s="15"/>
      <c r="R29" s="15"/>
      <c r="S29" s="15"/>
      <c r="T29" s="15"/>
      <c r="U29" s="15"/>
      <c r="V29" s="15"/>
      <c r="W29" s="15"/>
      <c r="X29" s="15"/>
      <c r="Y29" s="15"/>
      <c r="Z29" s="15"/>
    </row>
    <row r="30" ht="17.25" customHeight="1" spans="1:26">
      <c r="A30" s="13"/>
      <c r="B30" s="13"/>
      <c r="C30" s="13"/>
      <c r="D30" s="13"/>
      <c r="E30" s="13"/>
      <c r="F30" s="13"/>
      <c r="G30" s="13"/>
      <c r="H30" s="13"/>
      <c r="I30" s="13"/>
      <c r="J30" s="13"/>
      <c r="K30" s="13"/>
      <c r="L30" s="13"/>
      <c r="M30" s="13"/>
      <c r="N30" s="159"/>
      <c r="O30" s="159" t="s">
        <v>130</v>
      </c>
      <c r="P30" s="189" t="s">
        <v>186</v>
      </c>
      <c r="Q30" s="15"/>
      <c r="R30" s="15"/>
      <c r="S30" s="15"/>
      <c r="T30" s="15"/>
      <c r="U30" s="15"/>
      <c r="V30" s="15"/>
      <c r="W30" s="15"/>
      <c r="X30" s="15"/>
      <c r="Y30" s="15"/>
      <c r="Z30" s="15"/>
    </row>
    <row r="31" ht="17.25" customHeight="1" spans="1:26">
      <c r="A31" s="13"/>
      <c r="B31" s="13"/>
      <c r="C31" s="13"/>
      <c r="D31" s="13"/>
      <c r="E31" s="13"/>
      <c r="F31" s="13"/>
      <c r="G31" s="13"/>
      <c r="H31" s="13"/>
      <c r="I31" s="13"/>
      <c r="J31" s="13"/>
      <c r="K31" s="13"/>
      <c r="L31" s="13"/>
      <c r="M31" s="13"/>
      <c r="N31" s="159"/>
      <c r="O31" s="159" t="s">
        <v>131</v>
      </c>
      <c r="P31" s="189" t="s">
        <v>187</v>
      </c>
      <c r="Q31" s="15"/>
      <c r="R31" s="15"/>
      <c r="S31" s="15"/>
      <c r="T31" s="15"/>
      <c r="U31" s="15"/>
      <c r="V31" s="15"/>
      <c r="W31" s="15"/>
      <c r="X31" s="15"/>
      <c r="Y31" s="15"/>
      <c r="Z31" s="15"/>
    </row>
    <row r="32" ht="17.25" customHeight="1" spans="1:26">
      <c r="A32" s="13"/>
      <c r="B32" s="13"/>
      <c r="C32" s="13"/>
      <c r="D32" s="13"/>
      <c r="E32" s="13"/>
      <c r="F32" s="13"/>
      <c r="G32" s="13"/>
      <c r="H32" s="13"/>
      <c r="I32" s="13"/>
      <c r="J32" s="13"/>
      <c r="K32" s="13"/>
      <c r="L32" s="13"/>
      <c r="M32" s="13"/>
      <c r="N32" s="159"/>
      <c r="O32" s="159" t="s">
        <v>132</v>
      </c>
      <c r="P32" s="189" t="s">
        <v>188</v>
      </c>
      <c r="Q32" s="15"/>
      <c r="R32" s="15"/>
      <c r="S32" s="15"/>
      <c r="T32" s="15"/>
      <c r="U32" s="15"/>
      <c r="V32" s="15"/>
      <c r="W32" s="15"/>
      <c r="X32" s="15"/>
      <c r="Y32" s="15"/>
      <c r="Z32" s="15"/>
    </row>
    <row r="33" ht="17.25" customHeight="1" spans="1:26">
      <c r="A33" s="13"/>
      <c r="B33" s="13"/>
      <c r="C33" s="13"/>
      <c r="D33" s="13"/>
      <c r="E33" s="13"/>
      <c r="F33" s="13"/>
      <c r="G33" s="13"/>
      <c r="H33" s="13"/>
      <c r="I33" s="13"/>
      <c r="J33" s="13"/>
      <c r="K33" s="13"/>
      <c r="L33" s="13"/>
      <c r="M33" s="13"/>
      <c r="N33" s="159"/>
      <c r="O33" s="159" t="s">
        <v>189</v>
      </c>
      <c r="P33" s="189" t="s">
        <v>190</v>
      </c>
      <c r="Q33" s="15"/>
      <c r="R33" s="15"/>
      <c r="S33" s="15"/>
      <c r="T33" s="15"/>
      <c r="U33" s="15"/>
      <c r="V33" s="15"/>
      <c r="W33" s="15"/>
      <c r="X33" s="15"/>
      <c r="Y33" s="15"/>
      <c r="Z33" s="15"/>
    </row>
    <row r="34" ht="17.25" customHeight="1" spans="1:26">
      <c r="A34" s="13"/>
      <c r="B34" s="13"/>
      <c r="C34" s="13"/>
      <c r="D34" s="13"/>
      <c r="E34" s="13"/>
      <c r="F34" s="13"/>
      <c r="G34" s="13"/>
      <c r="H34" s="13"/>
      <c r="I34" s="13"/>
      <c r="J34" s="13"/>
      <c r="K34" s="13"/>
      <c r="L34" s="13"/>
      <c r="M34" s="13"/>
      <c r="N34" s="159"/>
      <c r="O34" s="159" t="s">
        <v>191</v>
      </c>
      <c r="P34" s="189" t="s">
        <v>192</v>
      </c>
      <c r="Q34" s="15"/>
      <c r="R34" s="15"/>
      <c r="S34" s="15"/>
      <c r="T34" s="15"/>
      <c r="U34" s="15"/>
      <c r="V34" s="15"/>
      <c r="W34" s="15"/>
      <c r="X34" s="15"/>
      <c r="Y34" s="15"/>
      <c r="Z34" s="15"/>
    </row>
    <row r="35" ht="17.25" customHeight="1" spans="1:26">
      <c r="A35" s="13"/>
      <c r="B35" s="13"/>
      <c r="C35" s="13"/>
      <c r="D35" s="13"/>
      <c r="E35" s="13"/>
      <c r="F35" s="13"/>
      <c r="G35" s="13"/>
      <c r="H35" s="13"/>
      <c r="I35" s="13"/>
      <c r="J35" s="13"/>
      <c r="K35" s="13"/>
      <c r="L35" s="13"/>
      <c r="M35" s="13"/>
      <c r="N35" s="159"/>
      <c r="O35" s="159" t="s">
        <v>193</v>
      </c>
      <c r="P35" s="189" t="s">
        <v>194</v>
      </c>
      <c r="Q35" s="15">
        <v>11</v>
      </c>
      <c r="R35" s="15">
        <v>11</v>
      </c>
      <c r="S35" s="15"/>
      <c r="T35" s="15">
        <v>11</v>
      </c>
      <c r="U35" s="15"/>
      <c r="V35" s="15"/>
      <c r="W35" s="15"/>
      <c r="X35" s="15"/>
      <c r="Y35" s="15"/>
      <c r="Z35" s="15"/>
    </row>
    <row r="36" ht="17.25" customHeight="1" spans="1:26">
      <c r="A36" s="13"/>
      <c r="B36" s="13"/>
      <c r="C36" s="13"/>
      <c r="D36" s="13"/>
      <c r="E36" s="13"/>
      <c r="F36" s="13"/>
      <c r="G36" s="13"/>
      <c r="H36" s="13"/>
      <c r="I36" s="13"/>
      <c r="J36" s="13"/>
      <c r="K36" s="13"/>
      <c r="L36" s="13"/>
      <c r="M36" s="13"/>
      <c r="N36" s="159"/>
      <c r="O36" s="159" t="s">
        <v>195</v>
      </c>
      <c r="P36" s="189" t="s">
        <v>196</v>
      </c>
      <c r="Q36" s="15">
        <v>12.308055</v>
      </c>
      <c r="R36" s="15">
        <v>12.308055</v>
      </c>
      <c r="S36" s="15">
        <v>12.308055</v>
      </c>
      <c r="T36" s="15"/>
      <c r="U36" s="15"/>
      <c r="V36" s="15"/>
      <c r="W36" s="15"/>
      <c r="X36" s="15"/>
      <c r="Y36" s="15"/>
      <c r="Z36" s="15"/>
    </row>
    <row r="37" ht="17.25" customHeight="1" spans="1:26">
      <c r="A37" s="13"/>
      <c r="B37" s="13"/>
      <c r="C37" s="13"/>
      <c r="D37" s="13"/>
      <c r="E37" s="13"/>
      <c r="F37" s="13"/>
      <c r="G37" s="13"/>
      <c r="H37" s="13"/>
      <c r="I37" s="13"/>
      <c r="J37" s="13"/>
      <c r="K37" s="13"/>
      <c r="L37" s="13"/>
      <c r="M37" s="13"/>
      <c r="N37" s="159"/>
      <c r="O37" s="159" t="s">
        <v>197</v>
      </c>
      <c r="P37" s="189" t="s">
        <v>198</v>
      </c>
      <c r="Q37" s="15">
        <v>13.656069</v>
      </c>
      <c r="R37" s="15">
        <v>13.656069</v>
      </c>
      <c r="S37" s="15">
        <v>13.656069</v>
      </c>
      <c r="T37" s="15"/>
      <c r="U37" s="15"/>
      <c r="V37" s="15"/>
      <c r="W37" s="15"/>
      <c r="X37" s="15"/>
      <c r="Y37" s="15"/>
      <c r="Z37" s="15"/>
    </row>
    <row r="38" ht="17.25" customHeight="1" spans="1:26">
      <c r="A38" s="13"/>
      <c r="B38" s="13"/>
      <c r="C38" s="13"/>
      <c r="D38" s="13"/>
      <c r="E38" s="13"/>
      <c r="F38" s="13"/>
      <c r="G38" s="13"/>
      <c r="H38" s="13"/>
      <c r="I38" s="13"/>
      <c r="J38" s="13"/>
      <c r="K38" s="13"/>
      <c r="L38" s="13"/>
      <c r="M38" s="13"/>
      <c r="N38" s="159"/>
      <c r="O38" s="159" t="s">
        <v>199</v>
      </c>
      <c r="P38" s="189" t="s">
        <v>200</v>
      </c>
      <c r="Q38" s="15"/>
      <c r="R38" s="15"/>
      <c r="S38" s="15"/>
      <c r="T38" s="15"/>
      <c r="U38" s="15"/>
      <c r="V38" s="15"/>
      <c r="W38" s="15"/>
      <c r="X38" s="15"/>
      <c r="Y38" s="15"/>
      <c r="Z38" s="15"/>
    </row>
    <row r="39" ht="17.25" customHeight="1" spans="1:26">
      <c r="A39" s="13"/>
      <c r="B39" s="13"/>
      <c r="C39" s="13"/>
      <c r="D39" s="13"/>
      <c r="E39" s="13"/>
      <c r="F39" s="13"/>
      <c r="G39" s="13"/>
      <c r="H39" s="13"/>
      <c r="I39" s="13"/>
      <c r="J39" s="13"/>
      <c r="K39" s="13"/>
      <c r="L39" s="13"/>
      <c r="M39" s="13"/>
      <c r="N39" s="159"/>
      <c r="O39" s="159" t="s">
        <v>201</v>
      </c>
      <c r="P39" s="189" t="s">
        <v>202</v>
      </c>
      <c r="Q39" s="15"/>
      <c r="R39" s="15"/>
      <c r="S39" s="15"/>
      <c r="T39" s="15"/>
      <c r="U39" s="15"/>
      <c r="V39" s="15"/>
      <c r="W39" s="15"/>
      <c r="X39" s="15"/>
      <c r="Y39" s="15"/>
      <c r="Z39" s="15"/>
    </row>
    <row r="40" ht="17.25" customHeight="1" spans="1:26">
      <c r="A40" s="13"/>
      <c r="B40" s="13"/>
      <c r="C40" s="13"/>
      <c r="D40" s="13"/>
      <c r="E40" s="13"/>
      <c r="F40" s="13"/>
      <c r="G40" s="13"/>
      <c r="H40" s="13"/>
      <c r="I40" s="13"/>
      <c r="J40" s="13"/>
      <c r="K40" s="13"/>
      <c r="L40" s="13"/>
      <c r="M40" s="13"/>
      <c r="N40" s="159"/>
      <c r="O40" s="159" t="s">
        <v>203</v>
      </c>
      <c r="P40" s="189" t="s">
        <v>204</v>
      </c>
      <c r="Q40" s="15"/>
      <c r="R40" s="15"/>
      <c r="S40" s="15"/>
      <c r="T40" s="15"/>
      <c r="U40" s="15"/>
      <c r="V40" s="15"/>
      <c r="W40" s="15"/>
      <c r="X40" s="15"/>
      <c r="Y40" s="15"/>
      <c r="Z40" s="15"/>
    </row>
    <row r="41" ht="17.25" customHeight="1" spans="1:26">
      <c r="A41" s="13"/>
      <c r="B41" s="13"/>
      <c r="C41" s="13"/>
      <c r="D41" s="13"/>
      <c r="E41" s="13"/>
      <c r="F41" s="13"/>
      <c r="G41" s="13"/>
      <c r="H41" s="13"/>
      <c r="I41" s="13"/>
      <c r="J41" s="13"/>
      <c r="K41" s="13"/>
      <c r="L41" s="13"/>
      <c r="M41" s="13"/>
      <c r="N41" s="13" t="s">
        <v>205</v>
      </c>
      <c r="O41" s="13"/>
      <c r="P41" s="188" t="s">
        <v>168</v>
      </c>
      <c r="Q41" s="15"/>
      <c r="R41" s="15"/>
      <c r="S41" s="15"/>
      <c r="T41" s="15"/>
      <c r="U41" s="15"/>
      <c r="V41" s="15"/>
      <c r="W41" s="15"/>
      <c r="X41" s="15"/>
      <c r="Y41" s="15"/>
      <c r="Z41" s="15"/>
    </row>
    <row r="42" ht="17.25" customHeight="1" spans="1:26">
      <c r="A42" s="13"/>
      <c r="B42" s="13"/>
      <c r="C42" s="13"/>
      <c r="D42" s="13"/>
      <c r="E42" s="13"/>
      <c r="F42" s="13"/>
      <c r="G42" s="13"/>
      <c r="H42" s="13"/>
      <c r="I42" s="13"/>
      <c r="J42" s="13"/>
      <c r="K42" s="13"/>
      <c r="L42" s="13"/>
      <c r="M42" s="13"/>
      <c r="N42" s="159"/>
      <c r="O42" s="159" t="s">
        <v>148</v>
      </c>
      <c r="P42" s="189" t="s">
        <v>206</v>
      </c>
      <c r="Q42" s="15"/>
      <c r="R42" s="15"/>
      <c r="S42" s="15"/>
      <c r="T42" s="15"/>
      <c r="U42" s="15"/>
      <c r="V42" s="15"/>
      <c r="W42" s="15"/>
      <c r="X42" s="15"/>
      <c r="Y42" s="15"/>
      <c r="Z42" s="15"/>
    </row>
    <row r="43" ht="17.25" customHeight="1" spans="1:26">
      <c r="A43" s="13"/>
      <c r="B43" s="13"/>
      <c r="C43" s="13"/>
      <c r="D43" s="13"/>
      <c r="E43" s="13"/>
      <c r="F43" s="13"/>
      <c r="G43" s="13"/>
      <c r="H43" s="13"/>
      <c r="I43" s="13"/>
      <c r="J43" s="13"/>
      <c r="K43" s="13"/>
      <c r="L43" s="13"/>
      <c r="M43" s="13"/>
      <c r="N43" s="159"/>
      <c r="O43" s="159" t="s">
        <v>172</v>
      </c>
      <c r="P43" s="189" t="s">
        <v>207</v>
      </c>
      <c r="Q43" s="15"/>
      <c r="R43" s="15"/>
      <c r="S43" s="15"/>
      <c r="T43" s="15"/>
      <c r="U43" s="15"/>
      <c r="V43" s="15"/>
      <c r="W43" s="15"/>
      <c r="X43" s="15"/>
      <c r="Y43" s="15"/>
      <c r="Z43" s="15"/>
    </row>
    <row r="44" ht="17.25" customHeight="1" spans="1:26">
      <c r="A44" s="13"/>
      <c r="B44" s="13"/>
      <c r="C44" s="13"/>
      <c r="D44" s="13"/>
      <c r="E44" s="13"/>
      <c r="F44" s="13"/>
      <c r="G44" s="13"/>
      <c r="H44" s="13"/>
      <c r="I44" s="13"/>
      <c r="J44" s="13"/>
      <c r="K44" s="13"/>
      <c r="L44" s="13"/>
      <c r="M44" s="13"/>
      <c r="N44" s="159"/>
      <c r="O44" s="159" t="s">
        <v>155</v>
      </c>
      <c r="P44" s="189" t="s">
        <v>208</v>
      </c>
      <c r="Q44" s="15"/>
      <c r="R44" s="15"/>
      <c r="S44" s="15"/>
      <c r="T44" s="15"/>
      <c r="U44" s="15"/>
      <c r="V44" s="15"/>
      <c r="W44" s="15"/>
      <c r="X44" s="15"/>
      <c r="Y44" s="15"/>
      <c r="Z44" s="15"/>
    </row>
    <row r="45" ht="17.25" customHeight="1" spans="1:26">
      <c r="A45" s="13"/>
      <c r="B45" s="13"/>
      <c r="C45" s="13"/>
      <c r="D45" s="13"/>
      <c r="E45" s="13"/>
      <c r="F45" s="13"/>
      <c r="G45" s="13"/>
      <c r="H45" s="13"/>
      <c r="I45" s="13"/>
      <c r="J45" s="13"/>
      <c r="K45" s="13"/>
      <c r="L45" s="13"/>
      <c r="M45" s="13"/>
      <c r="N45" s="13" t="s">
        <v>209</v>
      </c>
      <c r="O45" s="13"/>
      <c r="P45" s="188" t="s">
        <v>210</v>
      </c>
      <c r="Q45" s="15">
        <v>11</v>
      </c>
      <c r="R45" s="15">
        <v>11</v>
      </c>
      <c r="S45" s="15"/>
      <c r="T45" s="15">
        <v>11</v>
      </c>
      <c r="U45" s="15"/>
      <c r="V45" s="15"/>
      <c r="W45" s="15"/>
      <c r="X45" s="15"/>
      <c r="Y45" s="15"/>
      <c r="Z45" s="15"/>
    </row>
    <row r="46" ht="17.25" customHeight="1" spans="1:26">
      <c r="A46" s="13"/>
      <c r="B46" s="13"/>
      <c r="C46" s="13"/>
      <c r="D46" s="13"/>
      <c r="E46" s="13"/>
      <c r="F46" s="13"/>
      <c r="G46" s="13"/>
      <c r="H46" s="13"/>
      <c r="I46" s="13"/>
      <c r="J46" s="13"/>
      <c r="K46" s="13"/>
      <c r="L46" s="13"/>
      <c r="M46" s="13"/>
      <c r="N46" s="159"/>
      <c r="O46" s="159" t="s">
        <v>148</v>
      </c>
      <c r="P46" s="189" t="s">
        <v>211</v>
      </c>
      <c r="Q46" s="15"/>
      <c r="R46" s="15"/>
      <c r="S46" s="15"/>
      <c r="T46" s="15"/>
      <c r="U46" s="15"/>
      <c r="V46" s="15"/>
      <c r="W46" s="15"/>
      <c r="X46" s="15"/>
      <c r="Y46" s="15"/>
      <c r="Z46" s="15"/>
    </row>
    <row r="47" ht="17.25" customHeight="1" spans="1:26">
      <c r="A47" s="13"/>
      <c r="B47" s="13"/>
      <c r="C47" s="13"/>
      <c r="D47" s="13"/>
      <c r="E47" s="13"/>
      <c r="F47" s="13"/>
      <c r="G47" s="13"/>
      <c r="H47" s="13"/>
      <c r="I47" s="13"/>
      <c r="J47" s="13"/>
      <c r="K47" s="13"/>
      <c r="L47" s="13"/>
      <c r="M47" s="13"/>
      <c r="N47" s="159"/>
      <c r="O47" s="159" t="s">
        <v>151</v>
      </c>
      <c r="P47" s="189" t="s">
        <v>212</v>
      </c>
      <c r="Q47" s="15">
        <v>11</v>
      </c>
      <c r="R47" s="15">
        <v>11</v>
      </c>
      <c r="S47" s="15"/>
      <c r="T47" s="15">
        <v>11</v>
      </c>
      <c r="U47" s="15"/>
      <c r="V47" s="15"/>
      <c r="W47" s="15"/>
      <c r="X47" s="15"/>
      <c r="Y47" s="15"/>
      <c r="Z47" s="15"/>
    </row>
    <row r="48" ht="17.25" customHeight="1" spans="1:26">
      <c r="A48" s="13"/>
      <c r="B48" s="13"/>
      <c r="C48" s="13"/>
      <c r="D48" s="13"/>
      <c r="E48" s="13"/>
      <c r="F48" s="13"/>
      <c r="G48" s="13"/>
      <c r="H48" s="13"/>
      <c r="I48" s="13"/>
      <c r="J48" s="13"/>
      <c r="K48" s="13"/>
      <c r="L48" s="13"/>
      <c r="M48" s="13"/>
      <c r="N48" s="159"/>
      <c r="O48" s="159" t="s">
        <v>155</v>
      </c>
      <c r="P48" s="189" t="s">
        <v>213</v>
      </c>
      <c r="Q48" s="15"/>
      <c r="R48" s="15"/>
      <c r="S48" s="15"/>
      <c r="T48" s="15"/>
      <c r="U48" s="15"/>
      <c r="V48" s="15"/>
      <c r="W48" s="15"/>
      <c r="X48" s="15"/>
      <c r="Y48" s="15"/>
      <c r="Z48" s="15"/>
    </row>
    <row r="49" ht="17.25" customHeight="1" spans="1:26">
      <c r="A49" s="13"/>
      <c r="B49" s="13"/>
      <c r="C49" s="13"/>
      <c r="D49" s="13"/>
      <c r="E49" s="13"/>
      <c r="F49" s="13"/>
      <c r="G49" s="13"/>
      <c r="H49" s="13"/>
      <c r="I49" s="13"/>
      <c r="J49" s="13"/>
      <c r="K49" s="13"/>
      <c r="L49" s="13"/>
      <c r="M49" s="13"/>
      <c r="N49" s="159"/>
      <c r="O49" s="159" t="s">
        <v>127</v>
      </c>
      <c r="P49" s="189" t="s">
        <v>214</v>
      </c>
      <c r="Q49" s="15"/>
      <c r="R49" s="15"/>
      <c r="S49" s="15"/>
      <c r="T49" s="15"/>
      <c r="U49" s="15"/>
      <c r="V49" s="15"/>
      <c r="W49" s="15"/>
      <c r="X49" s="15"/>
      <c r="Y49" s="15"/>
      <c r="Z49" s="15"/>
    </row>
    <row r="50" ht="17.25" customHeight="1" spans="1:26">
      <c r="A50" s="13"/>
      <c r="B50" s="13"/>
      <c r="C50" s="13"/>
      <c r="D50" s="13"/>
      <c r="E50" s="13"/>
      <c r="F50" s="13"/>
      <c r="G50" s="13"/>
      <c r="H50" s="13"/>
      <c r="I50" s="13"/>
      <c r="J50" s="13"/>
      <c r="K50" s="13"/>
      <c r="L50" s="13"/>
      <c r="M50" s="13"/>
      <c r="N50" s="159"/>
      <c r="O50" s="159" t="s">
        <v>133</v>
      </c>
      <c r="P50" s="189" t="s">
        <v>215</v>
      </c>
      <c r="Q50" s="15"/>
      <c r="R50" s="15"/>
      <c r="S50" s="15"/>
      <c r="T50" s="15"/>
      <c r="U50" s="15"/>
      <c r="V50" s="15"/>
      <c r="W50" s="15"/>
      <c r="X50" s="15"/>
      <c r="Y50" s="15"/>
      <c r="Z50" s="15"/>
    </row>
    <row r="51" ht="17.25" customHeight="1" spans="1:26">
      <c r="A51" s="13"/>
      <c r="B51" s="13"/>
      <c r="C51" s="13"/>
      <c r="D51" s="13"/>
      <c r="E51" s="13"/>
      <c r="F51" s="13"/>
      <c r="G51" s="13"/>
      <c r="H51" s="13"/>
      <c r="I51" s="13"/>
      <c r="J51" s="13"/>
      <c r="K51" s="13"/>
      <c r="L51" s="13"/>
      <c r="M51" s="13"/>
      <c r="N51" s="159"/>
      <c r="O51" s="159" t="s">
        <v>203</v>
      </c>
      <c r="P51" s="189" t="s">
        <v>216</v>
      </c>
      <c r="Q51" s="15"/>
      <c r="R51" s="15"/>
      <c r="S51" s="15"/>
      <c r="T51" s="15"/>
      <c r="U51" s="15"/>
      <c r="V51" s="15"/>
      <c r="W51" s="15"/>
      <c r="X51" s="15"/>
      <c r="Y51" s="15"/>
      <c r="Z51" s="15"/>
    </row>
    <row r="52" ht="20.25" customHeight="1" spans="1:26">
      <c r="A52" s="185" t="s">
        <v>23</v>
      </c>
      <c r="B52" s="186"/>
      <c r="C52" s="187"/>
      <c r="D52" s="15">
        <v>235.97351</v>
      </c>
      <c r="E52" s="15">
        <v>235.97351</v>
      </c>
      <c r="F52" s="15">
        <v>213.97351</v>
      </c>
      <c r="G52" s="15">
        <v>22</v>
      </c>
      <c r="H52" s="15"/>
      <c r="I52" s="15"/>
      <c r="J52" s="15"/>
      <c r="K52" s="15"/>
      <c r="L52" s="15"/>
      <c r="M52" s="15"/>
      <c r="N52" s="190" t="s">
        <v>23</v>
      </c>
      <c r="O52" s="190"/>
      <c r="P52" s="190"/>
      <c r="Q52" s="15">
        <v>235.97351</v>
      </c>
      <c r="R52" s="15">
        <v>235.97351</v>
      </c>
      <c r="S52" s="15">
        <v>213.97351</v>
      </c>
      <c r="T52" s="15">
        <v>22</v>
      </c>
      <c r="U52" s="15"/>
      <c r="V52" s="15"/>
      <c r="W52" s="15"/>
      <c r="X52" s="15"/>
      <c r="Y52" s="15"/>
      <c r="Z52" s="15"/>
    </row>
  </sheetData>
  <mergeCells count="16">
    <mergeCell ref="A2:Z2"/>
    <mergeCell ref="A3:C3"/>
    <mergeCell ref="A4:M4"/>
    <mergeCell ref="N4:Z4"/>
    <mergeCell ref="A5:C5"/>
    <mergeCell ref="E5:G5"/>
    <mergeCell ref="H5:J5"/>
    <mergeCell ref="K5:M5"/>
    <mergeCell ref="N5:P5"/>
    <mergeCell ref="R5:T5"/>
    <mergeCell ref="U5:W5"/>
    <mergeCell ref="X5:Z5"/>
    <mergeCell ref="A52:C52"/>
    <mergeCell ref="N52:P52"/>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workbookViewId="0">
      <selection activeCell="C16" sqref="C16"/>
    </sheetView>
  </sheetViews>
  <sheetFormatPr defaultColWidth="9.14166666666667" defaultRowHeight="14.25" customHeight="1" outlineLevelRow="7" outlineLevelCol="5"/>
  <cols>
    <col min="1" max="2" width="27.425" customWidth="1"/>
    <col min="3" max="3" width="17.2833333333333" customWidth="1"/>
    <col min="4" max="5" width="26.2833333333333" customWidth="1"/>
    <col min="6" max="6" width="18.7083333333333" customWidth="1"/>
  </cols>
  <sheetData>
    <row r="1" customHeight="1" spans="1:6">
      <c r="A1" s="168"/>
      <c r="B1" s="168"/>
      <c r="C1" s="71"/>
      <c r="F1" s="169" t="s">
        <v>217</v>
      </c>
    </row>
    <row r="2" ht="25.5" customHeight="1" spans="1:6">
      <c r="A2" s="170" t="s">
        <v>218</v>
      </c>
      <c r="B2" s="170"/>
      <c r="C2" s="170"/>
      <c r="D2" s="170"/>
      <c r="E2" s="170"/>
      <c r="F2" s="170"/>
    </row>
    <row r="3" ht="15.75" customHeight="1" spans="1:6">
      <c r="A3" s="4" t="str">
        <f>"单位名称："&amp;"曲靖市中医医院"</f>
        <v>单位名称：曲靖市中医医院</v>
      </c>
      <c r="B3" s="168"/>
      <c r="C3" s="71"/>
      <c r="F3" s="285" t="s">
        <v>2</v>
      </c>
    </row>
    <row r="4" ht="19.5" customHeight="1" spans="1:6">
      <c r="A4" s="9" t="s">
        <v>219</v>
      </c>
      <c r="B4" s="10" t="s">
        <v>220</v>
      </c>
      <c r="C4" s="10" t="s">
        <v>221</v>
      </c>
      <c r="D4" s="10"/>
      <c r="E4" s="10"/>
      <c r="F4" s="10" t="s">
        <v>187</v>
      </c>
    </row>
    <row r="5" ht="19.5" customHeight="1" spans="1:6">
      <c r="A5" s="9"/>
      <c r="B5" s="10"/>
      <c r="C5" s="65" t="s">
        <v>31</v>
      </c>
      <c r="D5" s="65" t="s">
        <v>222</v>
      </c>
      <c r="E5" s="65" t="s">
        <v>223</v>
      </c>
      <c r="F5" s="10"/>
    </row>
    <row r="6" ht="18.75" customHeight="1" spans="1:6">
      <c r="A6" s="171">
        <v>1</v>
      </c>
      <c r="B6" s="171">
        <v>2</v>
      </c>
      <c r="C6" s="172">
        <v>3</v>
      </c>
      <c r="D6" s="171">
        <v>4</v>
      </c>
      <c r="E6" s="171">
        <v>5</v>
      </c>
      <c r="F6" s="171">
        <v>6</v>
      </c>
    </row>
    <row r="7" ht="18.75" customHeight="1" spans="1:6">
      <c r="A7" s="15"/>
      <c r="B7" s="15"/>
      <c r="C7" s="15"/>
      <c r="D7" s="15"/>
      <c r="E7" s="15"/>
      <c r="F7" s="15"/>
    </row>
    <row r="8" customHeight="1" spans="1:4">
      <c r="A8" s="173" t="s">
        <v>224</v>
      </c>
      <c r="B8" s="173"/>
      <c r="C8" s="173"/>
      <c r="D8" s="173"/>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5"/>
  <sheetViews>
    <sheetView workbookViewId="0">
      <selection activeCell="E32" sqref="E32"/>
    </sheetView>
  </sheetViews>
  <sheetFormatPr defaultColWidth="9.14166666666667" defaultRowHeight="14.25" customHeight="1"/>
  <cols>
    <col min="1" max="1" width="13.375" customWidth="1"/>
    <col min="2" max="2" width="16.375" customWidth="1"/>
    <col min="3" max="3" width="29.125" customWidth="1"/>
    <col min="4" max="4" width="11.875" customWidth="1"/>
    <col min="5" max="5" width="12.625" customWidth="1"/>
    <col min="6" max="7" width="15.625" customWidth="1"/>
    <col min="8" max="8" width="7.375" customWidth="1"/>
    <col min="9" max="9" width="5.875" customWidth="1"/>
    <col min="10" max="10" width="13.75" customWidth="1"/>
    <col min="11" max="11" width="10" customWidth="1"/>
    <col min="12" max="12" width="15.625" customWidth="1"/>
    <col min="13" max="14" width="8.125" customWidth="1"/>
    <col min="15" max="15" width="13.75" customWidth="1"/>
    <col min="16" max="16" width="15.625" customWidth="1"/>
    <col min="17" max="17" width="11.875" customWidth="1"/>
    <col min="18" max="18" width="13.75" customWidth="1"/>
    <col min="19" max="20" width="15.625" customWidth="1"/>
    <col min="21" max="21" width="7.375" customWidth="1"/>
    <col min="22" max="23" width="8.125" customWidth="1"/>
    <col min="24" max="24" width="11.875" customWidth="1"/>
    <col min="25" max="25" width="15.625" customWidth="1"/>
    <col min="26" max="26" width="8.875" customWidth="1"/>
  </cols>
  <sheetData>
    <row r="1" ht="16.5" customHeight="1" spans="2:26">
      <c r="B1" s="148"/>
      <c r="D1" s="149"/>
      <c r="E1" s="149"/>
      <c r="F1" s="149"/>
      <c r="G1" s="149"/>
      <c r="H1" s="150"/>
      <c r="I1" s="150"/>
      <c r="K1" s="150"/>
      <c r="L1" s="150"/>
      <c r="M1" s="150"/>
      <c r="P1" s="150"/>
      <c r="T1" s="150"/>
      <c r="X1" s="148"/>
      <c r="Z1" s="55" t="s">
        <v>225</v>
      </c>
    </row>
    <row r="2" ht="26.25" customHeight="1" spans="1:26">
      <c r="A2" s="52" t="s">
        <v>226</v>
      </c>
      <c r="B2" s="52"/>
      <c r="C2" s="52"/>
      <c r="D2" s="52"/>
      <c r="E2" s="52"/>
      <c r="F2" s="52"/>
      <c r="G2" s="52"/>
      <c r="H2" s="52"/>
      <c r="I2" s="52"/>
      <c r="J2" s="3"/>
      <c r="K2" s="52"/>
      <c r="L2" s="52"/>
      <c r="M2" s="52"/>
      <c r="N2" s="3"/>
      <c r="O2" s="3"/>
      <c r="P2" s="52"/>
      <c r="Q2" s="3"/>
      <c r="R2" s="3"/>
      <c r="S2" s="3"/>
      <c r="T2" s="52"/>
      <c r="U2" s="52"/>
      <c r="V2" s="52"/>
      <c r="W2" s="52"/>
      <c r="X2" s="52"/>
      <c r="Y2" s="52"/>
      <c r="Z2" s="52"/>
    </row>
    <row r="3" ht="15" customHeight="1" spans="1:26">
      <c r="A3" s="4" t="str">
        <f>"单位名称："&amp;"曲靖市中医医院"</f>
        <v>单位名称：曲靖市中医医院</v>
      </c>
      <c r="B3" s="151"/>
      <c r="C3" s="151"/>
      <c r="D3" s="151"/>
      <c r="E3" s="151"/>
      <c r="F3" s="151"/>
      <c r="G3" s="151"/>
      <c r="H3" s="152"/>
      <c r="I3" s="152"/>
      <c r="J3" s="6"/>
      <c r="K3" s="152"/>
      <c r="L3" s="152"/>
      <c r="M3" s="152"/>
      <c r="N3" s="6"/>
      <c r="O3" s="6"/>
      <c r="P3" s="152"/>
      <c r="Q3" s="6"/>
      <c r="R3" s="6"/>
      <c r="S3" s="6"/>
      <c r="T3" s="152"/>
      <c r="X3" s="148"/>
      <c r="Z3" s="286" t="s">
        <v>2</v>
      </c>
    </row>
    <row r="4" ht="18" customHeight="1" spans="1:26">
      <c r="A4" s="153" t="s">
        <v>227</v>
      </c>
      <c r="B4" s="153" t="s">
        <v>228</v>
      </c>
      <c r="C4" s="153" t="s">
        <v>229</v>
      </c>
      <c r="D4" s="153" t="s">
        <v>230</v>
      </c>
      <c r="E4" s="153" t="s">
        <v>231</v>
      </c>
      <c r="F4" s="153" t="s">
        <v>232</v>
      </c>
      <c r="G4" s="153" t="s">
        <v>233</v>
      </c>
      <c r="H4" s="66" t="s">
        <v>234</v>
      </c>
      <c r="I4" s="66" t="s">
        <v>234</v>
      </c>
      <c r="J4" s="10"/>
      <c r="K4" s="66"/>
      <c r="L4" s="66"/>
      <c r="M4" s="66"/>
      <c r="N4" s="10"/>
      <c r="O4" s="10"/>
      <c r="P4" s="66"/>
      <c r="Q4" s="10"/>
      <c r="R4" s="10"/>
      <c r="S4" s="10"/>
      <c r="T4" s="166" t="s">
        <v>35</v>
      </c>
      <c r="U4" s="66" t="s">
        <v>36</v>
      </c>
      <c r="V4" s="66"/>
      <c r="W4" s="66"/>
      <c r="X4" s="66"/>
      <c r="Y4" s="66"/>
      <c r="Z4" s="66"/>
    </row>
    <row r="5" ht="18" customHeight="1" spans="1:26">
      <c r="A5" s="154"/>
      <c r="B5" s="155"/>
      <c r="C5" s="154"/>
      <c r="D5" s="154"/>
      <c r="E5" s="154"/>
      <c r="F5" s="154"/>
      <c r="G5" s="154"/>
      <c r="H5" s="66" t="s">
        <v>235</v>
      </c>
      <c r="I5" s="66" t="s">
        <v>32</v>
      </c>
      <c r="J5" s="10"/>
      <c r="K5" s="66"/>
      <c r="L5" s="66"/>
      <c r="M5" s="66"/>
      <c r="N5" s="10"/>
      <c r="O5" s="10"/>
      <c r="P5" s="66"/>
      <c r="Q5" s="10" t="s">
        <v>236</v>
      </c>
      <c r="R5" s="10"/>
      <c r="S5" s="10"/>
      <c r="T5" s="153" t="s">
        <v>35</v>
      </c>
      <c r="U5" s="66" t="s">
        <v>36</v>
      </c>
      <c r="V5" s="166" t="s">
        <v>37</v>
      </c>
      <c r="W5" s="66" t="s">
        <v>36</v>
      </c>
      <c r="X5" s="166" t="s">
        <v>39</v>
      </c>
      <c r="Y5" s="166" t="s">
        <v>40</v>
      </c>
      <c r="Z5" s="164" t="s">
        <v>41</v>
      </c>
    </row>
    <row r="6" customHeight="1" spans="1:26">
      <c r="A6" s="156"/>
      <c r="B6" s="156"/>
      <c r="C6" s="156"/>
      <c r="D6" s="156"/>
      <c r="E6" s="156"/>
      <c r="F6" s="156"/>
      <c r="G6" s="156"/>
      <c r="H6" s="156"/>
      <c r="I6" s="163" t="s">
        <v>237</v>
      </c>
      <c r="J6" s="164" t="s">
        <v>238</v>
      </c>
      <c r="K6" s="153" t="s">
        <v>239</v>
      </c>
      <c r="L6" s="153" t="s">
        <v>240</v>
      </c>
      <c r="M6" s="153" t="s">
        <v>241</v>
      </c>
      <c r="N6" s="153" t="s">
        <v>242</v>
      </c>
      <c r="O6" s="153" t="s">
        <v>33</v>
      </c>
      <c r="P6" s="153" t="s">
        <v>34</v>
      </c>
      <c r="Q6" s="153" t="s">
        <v>32</v>
      </c>
      <c r="R6" s="153" t="s">
        <v>33</v>
      </c>
      <c r="S6" s="153" t="s">
        <v>34</v>
      </c>
      <c r="T6" s="156"/>
      <c r="U6" s="153" t="s">
        <v>31</v>
      </c>
      <c r="V6" s="153" t="s">
        <v>37</v>
      </c>
      <c r="W6" s="153" t="s">
        <v>243</v>
      </c>
      <c r="X6" s="153" t="s">
        <v>39</v>
      </c>
      <c r="Y6" s="153" t="s">
        <v>40</v>
      </c>
      <c r="Z6" s="153" t="s">
        <v>41</v>
      </c>
    </row>
    <row r="7" ht="37.5" customHeight="1" spans="1:26">
      <c r="A7" s="157"/>
      <c r="B7" s="157"/>
      <c r="C7" s="157"/>
      <c r="D7" s="157"/>
      <c r="E7" s="157"/>
      <c r="F7" s="157"/>
      <c r="G7" s="157"/>
      <c r="H7" s="157"/>
      <c r="I7" s="54" t="s">
        <v>31</v>
      </c>
      <c r="J7" s="54" t="s">
        <v>244</v>
      </c>
      <c r="K7" s="165" t="s">
        <v>238</v>
      </c>
      <c r="L7" s="165" t="s">
        <v>240</v>
      </c>
      <c r="M7" s="165" t="s">
        <v>241</v>
      </c>
      <c r="N7" s="165" t="s">
        <v>242</v>
      </c>
      <c r="O7" s="165" t="s">
        <v>242</v>
      </c>
      <c r="P7" s="165" t="s">
        <v>242</v>
      </c>
      <c r="Q7" s="165" t="s">
        <v>240</v>
      </c>
      <c r="R7" s="165" t="s">
        <v>241</v>
      </c>
      <c r="S7" s="165" t="s">
        <v>242</v>
      </c>
      <c r="T7" s="165" t="s">
        <v>35</v>
      </c>
      <c r="U7" s="165" t="s">
        <v>31</v>
      </c>
      <c r="V7" s="165" t="s">
        <v>37</v>
      </c>
      <c r="W7" s="165" t="s">
        <v>243</v>
      </c>
      <c r="X7" s="165" t="s">
        <v>39</v>
      </c>
      <c r="Y7" s="165" t="s">
        <v>40</v>
      </c>
      <c r="Z7" s="165"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0">
        <v>25</v>
      </c>
      <c r="Z8" s="167">
        <v>26</v>
      </c>
    </row>
    <row r="9" ht="21" customHeight="1" outlineLevel="1" spans="1:26">
      <c r="A9" s="13" t="s">
        <v>43</v>
      </c>
      <c r="B9" s="158"/>
      <c r="C9" s="158"/>
      <c r="D9" s="158"/>
      <c r="E9" s="158"/>
      <c r="F9" s="158"/>
      <c r="G9" s="158"/>
      <c r="H9" s="15">
        <v>9226.6317</v>
      </c>
      <c r="I9" s="15">
        <v>213.97351</v>
      </c>
      <c r="J9" s="15"/>
      <c r="K9" s="15"/>
      <c r="L9" s="15"/>
      <c r="M9" s="15">
        <v>9226.6317</v>
      </c>
      <c r="N9" s="15">
        <v>-9012.65819</v>
      </c>
      <c r="O9" s="15"/>
      <c r="P9" s="15"/>
      <c r="Q9" s="15"/>
      <c r="R9" s="15"/>
      <c r="S9" s="15"/>
      <c r="T9" s="15"/>
      <c r="U9" s="15">
        <v>9012.65819</v>
      </c>
      <c r="V9" s="15">
        <v>9012.65819</v>
      </c>
      <c r="W9" s="15"/>
      <c r="X9" s="15"/>
      <c r="Y9" s="15"/>
      <c r="Z9" s="15"/>
    </row>
    <row r="10" ht="23.25" customHeight="1" outlineLevel="1" spans="1:26">
      <c r="A10" s="159" t="s">
        <v>43</v>
      </c>
      <c r="B10" s="13" t="s">
        <v>245</v>
      </c>
      <c r="C10" s="13" t="s">
        <v>246</v>
      </c>
      <c r="D10" s="13" t="s">
        <v>67</v>
      </c>
      <c r="E10" s="13" t="s">
        <v>68</v>
      </c>
      <c r="F10" s="13" t="s">
        <v>247</v>
      </c>
      <c r="G10" s="13" t="s">
        <v>145</v>
      </c>
      <c r="H10" s="15">
        <v>185</v>
      </c>
      <c r="I10" s="15">
        <v>185</v>
      </c>
      <c r="J10" s="15"/>
      <c r="K10" s="15"/>
      <c r="L10" s="15"/>
      <c r="M10" s="15">
        <v>185</v>
      </c>
      <c r="N10" s="15"/>
      <c r="O10" s="15"/>
      <c r="P10" s="15"/>
      <c r="Q10" s="15"/>
      <c r="R10" s="15"/>
      <c r="S10" s="15"/>
      <c r="T10" s="15"/>
      <c r="U10" s="15"/>
      <c r="V10" s="15"/>
      <c r="W10" s="15"/>
      <c r="X10" s="15"/>
      <c r="Y10" s="15"/>
      <c r="Z10" s="15"/>
    </row>
    <row r="11" ht="23.25" customHeight="1" outlineLevel="1" spans="1:26">
      <c r="A11" s="159" t="s">
        <v>43</v>
      </c>
      <c r="B11" s="13" t="s">
        <v>248</v>
      </c>
      <c r="C11" s="13" t="s">
        <v>249</v>
      </c>
      <c r="D11" s="13" t="s">
        <v>61</v>
      </c>
      <c r="E11" s="13" t="s">
        <v>62</v>
      </c>
      <c r="F11" s="13" t="s">
        <v>250</v>
      </c>
      <c r="G11" s="13" t="s">
        <v>175</v>
      </c>
      <c r="H11" s="15">
        <v>3.009386</v>
      </c>
      <c r="I11" s="15">
        <v>3.009386</v>
      </c>
      <c r="J11" s="15"/>
      <c r="K11" s="15"/>
      <c r="L11" s="15"/>
      <c r="M11" s="15">
        <v>3.009386</v>
      </c>
      <c r="N11" s="15"/>
      <c r="O11" s="13"/>
      <c r="P11" s="13"/>
      <c r="Q11" s="15"/>
      <c r="R11" s="15"/>
      <c r="S11" s="15"/>
      <c r="T11" s="15"/>
      <c r="U11" s="15"/>
      <c r="V11" s="15"/>
      <c r="W11" s="15"/>
      <c r="X11" s="15"/>
      <c r="Y11" s="15"/>
      <c r="Z11" s="15"/>
    </row>
    <row r="12" ht="23.25" customHeight="1" outlineLevel="1" spans="1:26">
      <c r="A12" s="159" t="s">
        <v>43</v>
      </c>
      <c r="B12" s="13" t="s">
        <v>251</v>
      </c>
      <c r="C12" s="13" t="s">
        <v>196</v>
      </c>
      <c r="D12" s="13" t="s">
        <v>61</v>
      </c>
      <c r="E12" s="13" t="s">
        <v>62</v>
      </c>
      <c r="F12" s="13" t="s">
        <v>252</v>
      </c>
      <c r="G12" s="13" t="s">
        <v>196</v>
      </c>
      <c r="H12" s="15">
        <v>12.308055</v>
      </c>
      <c r="I12" s="15">
        <v>12.308055</v>
      </c>
      <c r="J12" s="15"/>
      <c r="K12" s="15"/>
      <c r="L12" s="15"/>
      <c r="M12" s="15">
        <v>12.308055</v>
      </c>
      <c r="N12" s="15"/>
      <c r="O12" s="13"/>
      <c r="P12" s="13"/>
      <c r="Q12" s="15"/>
      <c r="R12" s="15"/>
      <c r="S12" s="15"/>
      <c r="T12" s="15"/>
      <c r="U12" s="15"/>
      <c r="V12" s="15"/>
      <c r="W12" s="15"/>
      <c r="X12" s="15"/>
      <c r="Y12" s="15"/>
      <c r="Z12" s="15"/>
    </row>
    <row r="13" ht="23.25" customHeight="1" outlineLevel="1" spans="1:26">
      <c r="A13" s="159" t="s">
        <v>43</v>
      </c>
      <c r="B13" s="13" t="s">
        <v>253</v>
      </c>
      <c r="C13" s="13" t="s">
        <v>198</v>
      </c>
      <c r="D13" s="13" t="s">
        <v>61</v>
      </c>
      <c r="E13" s="13" t="s">
        <v>62</v>
      </c>
      <c r="F13" s="13" t="s">
        <v>254</v>
      </c>
      <c r="G13" s="13" t="s">
        <v>198</v>
      </c>
      <c r="H13" s="15">
        <v>13.656069</v>
      </c>
      <c r="I13" s="15">
        <v>13.656069</v>
      </c>
      <c r="J13" s="15"/>
      <c r="K13" s="15"/>
      <c r="L13" s="15"/>
      <c r="M13" s="15">
        <v>13.656069</v>
      </c>
      <c r="N13" s="15"/>
      <c r="O13" s="13"/>
      <c r="P13" s="13"/>
      <c r="Q13" s="15"/>
      <c r="R13" s="15"/>
      <c r="S13" s="15"/>
      <c r="T13" s="15"/>
      <c r="U13" s="15"/>
      <c r="V13" s="15"/>
      <c r="W13" s="15"/>
      <c r="X13" s="15"/>
      <c r="Y13" s="15"/>
      <c r="Z13" s="15"/>
    </row>
    <row r="14" ht="23.25" customHeight="1" spans="1:26">
      <c r="A14" s="159" t="s">
        <v>43</v>
      </c>
      <c r="B14" s="13" t="s">
        <v>255</v>
      </c>
      <c r="C14" s="13" t="s">
        <v>256</v>
      </c>
      <c r="D14" s="13" t="s">
        <v>67</v>
      </c>
      <c r="E14" s="13" t="s">
        <v>68</v>
      </c>
      <c r="F14" s="13" t="s">
        <v>247</v>
      </c>
      <c r="G14" s="13" t="s">
        <v>145</v>
      </c>
      <c r="H14" s="15">
        <v>9012.65819</v>
      </c>
      <c r="I14" s="15"/>
      <c r="J14" s="15"/>
      <c r="K14" s="15"/>
      <c r="L14" s="15"/>
      <c r="M14" s="15">
        <v>9012.65819</v>
      </c>
      <c r="N14" s="15">
        <v>-9012.65819</v>
      </c>
      <c r="O14" s="13"/>
      <c r="P14" s="13"/>
      <c r="Q14" s="15"/>
      <c r="R14" s="15"/>
      <c r="S14" s="15"/>
      <c r="T14" s="15"/>
      <c r="U14" s="15">
        <v>9012.65819</v>
      </c>
      <c r="V14" s="15">
        <v>9012.65819</v>
      </c>
      <c r="W14" s="15"/>
      <c r="X14" s="15"/>
      <c r="Y14" s="15"/>
      <c r="Z14" s="15"/>
    </row>
    <row r="15" ht="17.25" customHeight="1" spans="1:26">
      <c r="A15" s="160" t="s">
        <v>69</v>
      </c>
      <c r="B15" s="161"/>
      <c r="C15" s="161"/>
      <c r="D15" s="161"/>
      <c r="E15" s="161"/>
      <c r="F15" s="161"/>
      <c r="G15" s="162"/>
      <c r="H15" s="15">
        <v>9226.6317</v>
      </c>
      <c r="I15" s="15">
        <v>213.97351</v>
      </c>
      <c r="J15" s="15"/>
      <c r="K15" s="15"/>
      <c r="L15" s="15"/>
      <c r="M15" s="15">
        <v>9226.6317</v>
      </c>
      <c r="N15" s="15">
        <v>-9012.65819</v>
      </c>
      <c r="O15" s="15"/>
      <c r="P15" s="15"/>
      <c r="Q15" s="15"/>
      <c r="R15" s="15"/>
      <c r="S15" s="15"/>
      <c r="T15" s="15"/>
      <c r="U15" s="15">
        <v>9012.65819</v>
      </c>
      <c r="V15" s="15">
        <v>9012.65819</v>
      </c>
      <c r="W15" s="15"/>
      <c r="X15" s="15"/>
      <c r="Y15" s="15"/>
      <c r="Z15" s="15"/>
    </row>
  </sheetData>
  <mergeCells count="32">
    <mergeCell ref="A2:Z2"/>
    <mergeCell ref="A3:G3"/>
    <mergeCell ref="H4:Z4"/>
    <mergeCell ref="I5:P5"/>
    <mergeCell ref="Q5:S5"/>
    <mergeCell ref="U5:Z5"/>
    <mergeCell ref="I6:J6"/>
    <mergeCell ref="A15:G1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workbookViewId="0">
      <selection activeCell="M10" sqref="M10"/>
    </sheetView>
  </sheetViews>
  <sheetFormatPr defaultColWidth="9.14166666666667" defaultRowHeight="14.25" customHeight="1"/>
  <cols>
    <col min="1" max="1" width="8.125" customWidth="1"/>
    <col min="2" max="2" width="13.375" customWidth="1"/>
    <col min="3" max="3" width="45.625" customWidth="1"/>
    <col min="4" max="4" width="11.125" customWidth="1"/>
    <col min="5" max="5" width="11.875" customWidth="1"/>
    <col min="6" max="6" width="12.625" customWidth="1"/>
    <col min="7" max="7" width="11.875" customWidth="1"/>
    <col min="8" max="8" width="17.125" customWidth="1"/>
    <col min="9" max="9" width="8.125" customWidth="1"/>
    <col min="10" max="10" width="5.125" customWidth="1"/>
    <col min="11" max="11" width="10" customWidth="1"/>
    <col min="12" max="12" width="13.75" customWidth="1"/>
    <col min="13" max="13" width="15.625" customWidth="1"/>
    <col min="14" max="14" width="11.875" customWidth="1"/>
    <col min="15" max="15" width="13.75" customWidth="1"/>
    <col min="16" max="17" width="15.625" customWidth="1"/>
    <col min="18" max="20" width="8.125" customWidth="1"/>
    <col min="21" max="21" width="11.875" customWidth="1"/>
    <col min="22" max="22" width="15.625" customWidth="1"/>
    <col min="23" max="23" width="8.875" customWidth="1"/>
  </cols>
  <sheetData>
    <row r="1" ht="13.5" customHeight="1" spans="2:23">
      <c r="B1" s="140"/>
      <c r="E1" s="1"/>
      <c r="F1" s="1"/>
      <c r="G1" s="1"/>
      <c r="H1" s="1"/>
      <c r="U1" s="140"/>
      <c r="W1" s="147" t="s">
        <v>257</v>
      </c>
    </row>
    <row r="2" ht="27.75" customHeight="1" spans="1:23">
      <c r="A2" s="3" t="s">
        <v>258</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"单位名称："&amp;"曲靖市中医医院"</f>
        <v>单位名称：曲靖市中医医院</v>
      </c>
      <c r="B3" s="5"/>
      <c r="C3" s="5"/>
      <c r="D3" s="5"/>
      <c r="E3" s="5"/>
      <c r="F3" s="5"/>
      <c r="G3" s="5"/>
      <c r="H3" s="5"/>
      <c r="I3" s="6"/>
      <c r="J3" s="6"/>
      <c r="K3" s="6"/>
      <c r="L3" s="6"/>
      <c r="M3" s="6"/>
      <c r="N3" s="6"/>
      <c r="O3" s="6"/>
      <c r="P3" s="6"/>
      <c r="Q3" s="6"/>
      <c r="U3" s="140"/>
      <c r="W3" s="284" t="s">
        <v>2</v>
      </c>
    </row>
    <row r="4" ht="21.75" customHeight="1" spans="1:23">
      <c r="A4" s="8" t="s">
        <v>259</v>
      </c>
      <c r="B4" s="9" t="s">
        <v>228</v>
      </c>
      <c r="C4" s="8" t="s">
        <v>229</v>
      </c>
      <c r="D4" s="8" t="s">
        <v>227</v>
      </c>
      <c r="E4" s="9" t="s">
        <v>230</v>
      </c>
      <c r="F4" s="9" t="s">
        <v>231</v>
      </c>
      <c r="G4" s="9" t="s">
        <v>260</v>
      </c>
      <c r="H4" s="9" t="s">
        <v>261</v>
      </c>
      <c r="I4" s="10" t="s">
        <v>29</v>
      </c>
      <c r="J4" s="10" t="s">
        <v>262</v>
      </c>
      <c r="K4" s="10"/>
      <c r="L4" s="10"/>
      <c r="M4" s="10"/>
      <c r="N4" s="10" t="s">
        <v>236</v>
      </c>
      <c r="O4" s="10"/>
      <c r="P4" s="10"/>
      <c r="Q4" s="9" t="s">
        <v>35</v>
      </c>
      <c r="R4" s="10" t="s">
        <v>36</v>
      </c>
      <c r="S4" s="10"/>
      <c r="T4" s="10"/>
      <c r="U4" s="10"/>
      <c r="V4" s="10"/>
      <c r="W4" s="10"/>
    </row>
    <row r="5" ht="21.75" customHeight="1" spans="1:23">
      <c r="A5" s="8"/>
      <c r="B5" s="10"/>
      <c r="C5" s="8"/>
      <c r="D5" s="8"/>
      <c r="E5" s="141"/>
      <c r="F5" s="141"/>
      <c r="G5" s="141"/>
      <c r="H5" s="141"/>
      <c r="I5" s="10"/>
      <c r="J5" s="145" t="s">
        <v>32</v>
      </c>
      <c r="K5" s="10"/>
      <c r="L5" s="9" t="s">
        <v>33</v>
      </c>
      <c r="M5" s="9" t="s">
        <v>34</v>
      </c>
      <c r="N5" s="9" t="s">
        <v>32</v>
      </c>
      <c r="O5" s="9" t="s">
        <v>33</v>
      </c>
      <c r="P5" s="9" t="s">
        <v>34</v>
      </c>
      <c r="Q5" s="141"/>
      <c r="R5" s="9" t="s">
        <v>31</v>
      </c>
      <c r="S5" s="9" t="s">
        <v>37</v>
      </c>
      <c r="T5" s="9" t="s">
        <v>243</v>
      </c>
      <c r="U5" s="9" t="s">
        <v>39</v>
      </c>
      <c r="V5" s="9" t="s">
        <v>40</v>
      </c>
      <c r="W5" s="9" t="s">
        <v>41</v>
      </c>
    </row>
    <row r="6" ht="21" customHeight="1" spans="1:23">
      <c r="A6" s="10"/>
      <c r="B6" s="10"/>
      <c r="C6" s="10"/>
      <c r="D6" s="10"/>
      <c r="E6" s="10"/>
      <c r="F6" s="10"/>
      <c r="G6" s="10"/>
      <c r="H6" s="10"/>
      <c r="I6" s="10"/>
      <c r="J6" s="146" t="s">
        <v>31</v>
      </c>
      <c r="K6" s="10"/>
      <c r="L6" s="10"/>
      <c r="M6" s="10"/>
      <c r="N6" s="10"/>
      <c r="O6" s="10"/>
      <c r="P6" s="10"/>
      <c r="Q6" s="10"/>
      <c r="R6" s="10"/>
      <c r="S6" s="10"/>
      <c r="T6" s="10"/>
      <c r="U6" s="10"/>
      <c r="V6" s="10"/>
      <c r="W6" s="10"/>
    </row>
    <row r="7" ht="39.75" customHeight="1" spans="1:23">
      <c r="A7" s="8"/>
      <c r="B7" s="10"/>
      <c r="C7" s="8"/>
      <c r="D7" s="8"/>
      <c r="E7" s="9"/>
      <c r="F7" s="9"/>
      <c r="G7" s="9"/>
      <c r="H7" s="9"/>
      <c r="I7" s="10"/>
      <c r="J7" s="47" t="s">
        <v>31</v>
      </c>
      <c r="K7" s="47" t="s">
        <v>263</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264</v>
      </c>
      <c r="D9" s="14"/>
      <c r="E9" s="14"/>
      <c r="F9" s="14"/>
      <c r="G9" s="14"/>
      <c r="H9" s="14"/>
      <c r="I9" s="15">
        <v>11</v>
      </c>
      <c r="J9" s="15">
        <v>11</v>
      </c>
      <c r="K9" s="15">
        <v>11</v>
      </c>
      <c r="L9" s="15"/>
      <c r="M9" s="15"/>
      <c r="N9" s="15"/>
      <c r="O9" s="15"/>
      <c r="P9" s="15"/>
      <c r="Q9" s="15"/>
      <c r="R9" s="15"/>
      <c r="S9" s="15"/>
      <c r="T9" s="15"/>
      <c r="U9" s="15"/>
      <c r="V9" s="15"/>
      <c r="W9" s="15"/>
    </row>
    <row r="10" ht="23.25" customHeight="1" spans="1:23">
      <c r="A10" s="13" t="s">
        <v>265</v>
      </c>
      <c r="B10" s="13" t="s">
        <v>266</v>
      </c>
      <c r="C10" s="13" t="s">
        <v>264</v>
      </c>
      <c r="D10" s="13" t="s">
        <v>43</v>
      </c>
      <c r="E10" s="13" t="s">
        <v>67</v>
      </c>
      <c r="F10" s="13" t="s">
        <v>68</v>
      </c>
      <c r="G10" s="13" t="s">
        <v>267</v>
      </c>
      <c r="H10" s="13" t="s">
        <v>212</v>
      </c>
      <c r="I10" s="15">
        <v>11</v>
      </c>
      <c r="J10" s="15">
        <v>11</v>
      </c>
      <c r="K10" s="15">
        <v>11</v>
      </c>
      <c r="L10" s="15"/>
      <c r="M10" s="15"/>
      <c r="N10" s="15"/>
      <c r="O10" s="15"/>
      <c r="P10" s="15"/>
      <c r="Q10" s="15"/>
      <c r="R10" s="15"/>
      <c r="S10" s="15"/>
      <c r="T10" s="15"/>
      <c r="U10" s="15"/>
      <c r="V10" s="15"/>
      <c r="W10" s="15"/>
    </row>
    <row r="11" ht="23.25" customHeight="1" spans="1:23">
      <c r="A11" s="13"/>
      <c r="B11" s="13"/>
      <c r="C11" s="13" t="s">
        <v>268</v>
      </c>
      <c r="D11" s="13"/>
      <c r="E11" s="13"/>
      <c r="F11" s="13"/>
      <c r="G11" s="13"/>
      <c r="H11" s="13"/>
      <c r="I11" s="15">
        <v>42108.360043</v>
      </c>
      <c r="J11" s="15"/>
      <c r="K11" s="15"/>
      <c r="L11" s="15"/>
      <c r="M11" s="15"/>
      <c r="N11" s="15"/>
      <c r="O11" s="15"/>
      <c r="P11" s="13"/>
      <c r="Q11" s="15"/>
      <c r="R11" s="15">
        <v>42108.360043</v>
      </c>
      <c r="S11" s="15">
        <v>42108.360043</v>
      </c>
      <c r="T11" s="15"/>
      <c r="U11" s="15"/>
      <c r="V11" s="15"/>
      <c r="W11" s="15"/>
    </row>
    <row r="12" ht="23.25" customHeight="1" spans="1:23">
      <c r="A12" s="13" t="s">
        <v>265</v>
      </c>
      <c r="B12" s="13" t="s">
        <v>269</v>
      </c>
      <c r="C12" s="13" t="s">
        <v>268</v>
      </c>
      <c r="D12" s="13" t="s">
        <v>43</v>
      </c>
      <c r="E12" s="13" t="s">
        <v>67</v>
      </c>
      <c r="F12" s="13" t="s">
        <v>68</v>
      </c>
      <c r="G12" s="13" t="s">
        <v>250</v>
      </c>
      <c r="H12" s="13" t="s">
        <v>175</v>
      </c>
      <c r="I12" s="15">
        <v>301.436661</v>
      </c>
      <c r="J12" s="15"/>
      <c r="K12" s="15"/>
      <c r="L12" s="15"/>
      <c r="M12" s="15"/>
      <c r="N12" s="15"/>
      <c r="O12" s="15"/>
      <c r="P12" s="13"/>
      <c r="Q12" s="15"/>
      <c r="R12" s="15">
        <v>301.436661</v>
      </c>
      <c r="S12" s="15">
        <v>301.436661</v>
      </c>
      <c r="T12" s="15"/>
      <c r="U12" s="15"/>
      <c r="V12" s="15"/>
      <c r="W12" s="15"/>
    </row>
    <row r="13" ht="23.25" customHeight="1" spans="1:23">
      <c r="A13" s="13" t="s">
        <v>265</v>
      </c>
      <c r="B13" s="13" t="s">
        <v>269</v>
      </c>
      <c r="C13" s="13" t="s">
        <v>268</v>
      </c>
      <c r="D13" s="13" t="s">
        <v>43</v>
      </c>
      <c r="E13" s="13" t="s">
        <v>67</v>
      </c>
      <c r="F13" s="13" t="s">
        <v>68</v>
      </c>
      <c r="G13" s="13" t="s">
        <v>270</v>
      </c>
      <c r="H13" s="13" t="s">
        <v>176</v>
      </c>
      <c r="I13" s="15">
        <v>3.366893</v>
      </c>
      <c r="J13" s="15"/>
      <c r="K13" s="15"/>
      <c r="L13" s="15"/>
      <c r="M13" s="15"/>
      <c r="N13" s="15"/>
      <c r="O13" s="15"/>
      <c r="P13" s="13"/>
      <c r="Q13" s="15"/>
      <c r="R13" s="15">
        <v>3.366893</v>
      </c>
      <c r="S13" s="15">
        <v>3.366893</v>
      </c>
      <c r="T13" s="15"/>
      <c r="U13" s="15"/>
      <c r="V13" s="15"/>
      <c r="W13" s="15"/>
    </row>
    <row r="14" ht="23.25" customHeight="1" spans="1:23">
      <c r="A14" s="13" t="s">
        <v>265</v>
      </c>
      <c r="B14" s="13" t="s">
        <v>269</v>
      </c>
      <c r="C14" s="13" t="s">
        <v>268</v>
      </c>
      <c r="D14" s="13" t="s">
        <v>43</v>
      </c>
      <c r="E14" s="13" t="s">
        <v>67</v>
      </c>
      <c r="F14" s="13" t="s">
        <v>68</v>
      </c>
      <c r="G14" s="13" t="s">
        <v>271</v>
      </c>
      <c r="H14" s="13" t="s">
        <v>177</v>
      </c>
      <c r="I14" s="15">
        <v>100</v>
      </c>
      <c r="J14" s="15"/>
      <c r="K14" s="15"/>
      <c r="L14" s="15"/>
      <c r="M14" s="15"/>
      <c r="N14" s="15"/>
      <c r="O14" s="15"/>
      <c r="P14" s="13"/>
      <c r="Q14" s="15"/>
      <c r="R14" s="15">
        <v>100</v>
      </c>
      <c r="S14" s="15">
        <v>100</v>
      </c>
      <c r="T14" s="15"/>
      <c r="U14" s="15"/>
      <c r="V14" s="15"/>
      <c r="W14" s="15"/>
    </row>
    <row r="15" ht="23.25" customHeight="1" spans="1:23">
      <c r="A15" s="13" t="s">
        <v>265</v>
      </c>
      <c r="B15" s="13" t="s">
        <v>269</v>
      </c>
      <c r="C15" s="13" t="s">
        <v>268</v>
      </c>
      <c r="D15" s="13" t="s">
        <v>43</v>
      </c>
      <c r="E15" s="13" t="s">
        <v>67</v>
      </c>
      <c r="F15" s="13" t="s">
        <v>68</v>
      </c>
      <c r="G15" s="13" t="s">
        <v>272</v>
      </c>
      <c r="H15" s="13" t="s">
        <v>179</v>
      </c>
      <c r="I15" s="15">
        <v>400</v>
      </c>
      <c r="J15" s="15"/>
      <c r="K15" s="15"/>
      <c r="L15" s="15"/>
      <c r="M15" s="15"/>
      <c r="N15" s="15"/>
      <c r="O15" s="15"/>
      <c r="P15" s="13"/>
      <c r="Q15" s="15"/>
      <c r="R15" s="15">
        <v>400</v>
      </c>
      <c r="S15" s="15">
        <v>400</v>
      </c>
      <c r="T15" s="15"/>
      <c r="U15" s="15"/>
      <c r="V15" s="15"/>
      <c r="W15" s="15"/>
    </row>
    <row r="16" ht="23.25" customHeight="1" spans="1:23">
      <c r="A16" s="13" t="s">
        <v>265</v>
      </c>
      <c r="B16" s="13" t="s">
        <v>269</v>
      </c>
      <c r="C16" s="13" t="s">
        <v>268</v>
      </c>
      <c r="D16" s="13" t="s">
        <v>43</v>
      </c>
      <c r="E16" s="13" t="s">
        <v>67</v>
      </c>
      <c r="F16" s="13" t="s">
        <v>68</v>
      </c>
      <c r="G16" s="13" t="s">
        <v>273</v>
      </c>
      <c r="H16" s="13" t="s">
        <v>180</v>
      </c>
      <c r="I16" s="15">
        <v>15.412566</v>
      </c>
      <c r="J16" s="15"/>
      <c r="K16" s="15"/>
      <c r="L16" s="15"/>
      <c r="M16" s="15"/>
      <c r="N16" s="15"/>
      <c r="O16" s="15"/>
      <c r="P16" s="13"/>
      <c r="Q16" s="15"/>
      <c r="R16" s="15">
        <v>15.412566</v>
      </c>
      <c r="S16" s="15">
        <v>15.412566</v>
      </c>
      <c r="T16" s="15"/>
      <c r="U16" s="15"/>
      <c r="V16" s="15"/>
      <c r="W16" s="15"/>
    </row>
    <row r="17" ht="23.25" customHeight="1" spans="1:23">
      <c r="A17" s="13" t="s">
        <v>265</v>
      </c>
      <c r="B17" s="13" t="s">
        <v>269</v>
      </c>
      <c r="C17" s="13" t="s">
        <v>268</v>
      </c>
      <c r="D17" s="13" t="s">
        <v>43</v>
      </c>
      <c r="E17" s="13" t="s">
        <v>67</v>
      </c>
      <c r="F17" s="13" t="s">
        <v>68</v>
      </c>
      <c r="G17" s="13" t="s">
        <v>274</v>
      </c>
      <c r="H17" s="13" t="s">
        <v>181</v>
      </c>
      <c r="I17" s="15">
        <v>1500</v>
      </c>
      <c r="J17" s="15"/>
      <c r="K17" s="15"/>
      <c r="L17" s="15"/>
      <c r="M17" s="15"/>
      <c r="N17" s="15"/>
      <c r="O17" s="15"/>
      <c r="P17" s="13"/>
      <c r="Q17" s="15"/>
      <c r="R17" s="15">
        <v>1500</v>
      </c>
      <c r="S17" s="15">
        <v>1500</v>
      </c>
      <c r="T17" s="15"/>
      <c r="U17" s="15"/>
      <c r="V17" s="15"/>
      <c r="W17" s="15"/>
    </row>
    <row r="18" ht="23.25" customHeight="1" spans="1:23">
      <c r="A18" s="13" t="s">
        <v>265</v>
      </c>
      <c r="B18" s="13" t="s">
        <v>269</v>
      </c>
      <c r="C18" s="13" t="s">
        <v>268</v>
      </c>
      <c r="D18" s="13" t="s">
        <v>43</v>
      </c>
      <c r="E18" s="13" t="s">
        <v>67</v>
      </c>
      <c r="F18" s="13" t="s">
        <v>68</v>
      </c>
      <c r="G18" s="13" t="s">
        <v>275</v>
      </c>
      <c r="H18" s="13" t="s">
        <v>182</v>
      </c>
      <c r="I18" s="15">
        <v>19.70929</v>
      </c>
      <c r="J18" s="15"/>
      <c r="K18" s="15"/>
      <c r="L18" s="15"/>
      <c r="M18" s="15"/>
      <c r="N18" s="15"/>
      <c r="O18" s="15"/>
      <c r="P18" s="13"/>
      <c r="Q18" s="15"/>
      <c r="R18" s="15">
        <v>19.70929</v>
      </c>
      <c r="S18" s="15">
        <v>19.70929</v>
      </c>
      <c r="T18" s="15"/>
      <c r="U18" s="15"/>
      <c r="V18" s="15"/>
      <c r="W18" s="15"/>
    </row>
    <row r="19" ht="23.25" customHeight="1" spans="1:23">
      <c r="A19" s="13" t="s">
        <v>265</v>
      </c>
      <c r="B19" s="13" t="s">
        <v>269</v>
      </c>
      <c r="C19" s="13" t="s">
        <v>268</v>
      </c>
      <c r="D19" s="13" t="s">
        <v>43</v>
      </c>
      <c r="E19" s="13" t="s">
        <v>67</v>
      </c>
      <c r="F19" s="13" t="s">
        <v>68</v>
      </c>
      <c r="G19" s="13" t="s">
        <v>276</v>
      </c>
      <c r="H19" s="13" t="s">
        <v>183</v>
      </c>
      <c r="I19" s="15">
        <v>1095</v>
      </c>
      <c r="J19" s="15"/>
      <c r="K19" s="15"/>
      <c r="L19" s="15"/>
      <c r="M19" s="15"/>
      <c r="N19" s="15"/>
      <c r="O19" s="15"/>
      <c r="P19" s="13"/>
      <c r="Q19" s="15"/>
      <c r="R19" s="15">
        <v>1095</v>
      </c>
      <c r="S19" s="15">
        <v>1095</v>
      </c>
      <c r="T19" s="15"/>
      <c r="U19" s="15"/>
      <c r="V19" s="15"/>
      <c r="W19" s="15"/>
    </row>
    <row r="20" ht="23.25" customHeight="1" spans="1:23">
      <c r="A20" s="13" t="s">
        <v>265</v>
      </c>
      <c r="B20" s="13" t="s">
        <v>269</v>
      </c>
      <c r="C20" s="13" t="s">
        <v>268</v>
      </c>
      <c r="D20" s="13" t="s">
        <v>43</v>
      </c>
      <c r="E20" s="13" t="s">
        <v>67</v>
      </c>
      <c r="F20" s="13" t="s">
        <v>68</v>
      </c>
      <c r="G20" s="13" t="s">
        <v>277</v>
      </c>
      <c r="H20" s="13" t="s">
        <v>184</v>
      </c>
      <c r="I20" s="15">
        <v>400</v>
      </c>
      <c r="J20" s="15"/>
      <c r="K20" s="15"/>
      <c r="L20" s="15"/>
      <c r="M20" s="15"/>
      <c r="N20" s="15"/>
      <c r="O20" s="15"/>
      <c r="P20" s="13"/>
      <c r="Q20" s="15"/>
      <c r="R20" s="15">
        <v>400</v>
      </c>
      <c r="S20" s="15">
        <v>400</v>
      </c>
      <c r="T20" s="15"/>
      <c r="U20" s="15"/>
      <c r="V20" s="15"/>
      <c r="W20" s="15"/>
    </row>
    <row r="21" ht="23.25" customHeight="1" spans="1:23">
      <c r="A21" s="13" t="s">
        <v>265</v>
      </c>
      <c r="B21" s="13" t="s">
        <v>269</v>
      </c>
      <c r="C21" s="13" t="s">
        <v>268</v>
      </c>
      <c r="D21" s="13" t="s">
        <v>43</v>
      </c>
      <c r="E21" s="13" t="s">
        <v>67</v>
      </c>
      <c r="F21" s="13" t="s">
        <v>68</v>
      </c>
      <c r="G21" s="13" t="s">
        <v>278</v>
      </c>
      <c r="H21" s="13" t="s">
        <v>185</v>
      </c>
      <c r="I21" s="15">
        <v>4.559012</v>
      </c>
      <c r="J21" s="15"/>
      <c r="K21" s="15"/>
      <c r="L21" s="15"/>
      <c r="M21" s="15"/>
      <c r="N21" s="15"/>
      <c r="O21" s="15"/>
      <c r="P21" s="13"/>
      <c r="Q21" s="15"/>
      <c r="R21" s="15">
        <v>4.559012</v>
      </c>
      <c r="S21" s="15">
        <v>4.559012</v>
      </c>
      <c r="T21" s="15"/>
      <c r="U21" s="15"/>
      <c r="V21" s="15"/>
      <c r="W21" s="15"/>
    </row>
    <row r="22" ht="23.25" customHeight="1" spans="1:23">
      <c r="A22" s="13" t="s">
        <v>265</v>
      </c>
      <c r="B22" s="13" t="s">
        <v>269</v>
      </c>
      <c r="C22" s="13" t="s">
        <v>268</v>
      </c>
      <c r="D22" s="13" t="s">
        <v>43</v>
      </c>
      <c r="E22" s="13" t="s">
        <v>67</v>
      </c>
      <c r="F22" s="13" t="s">
        <v>68</v>
      </c>
      <c r="G22" s="13" t="s">
        <v>279</v>
      </c>
      <c r="H22" s="13" t="s">
        <v>186</v>
      </c>
      <c r="I22" s="15">
        <v>180.063824</v>
      </c>
      <c r="J22" s="15"/>
      <c r="K22" s="15"/>
      <c r="L22" s="15"/>
      <c r="M22" s="15"/>
      <c r="N22" s="15"/>
      <c r="O22" s="15"/>
      <c r="P22" s="13"/>
      <c r="Q22" s="15"/>
      <c r="R22" s="15">
        <v>180.063824</v>
      </c>
      <c r="S22" s="15">
        <v>180.063824</v>
      </c>
      <c r="T22" s="15"/>
      <c r="U22" s="15"/>
      <c r="V22" s="15"/>
      <c r="W22" s="15"/>
    </row>
    <row r="23" ht="23.25" customHeight="1" spans="1:23">
      <c r="A23" s="13" t="s">
        <v>265</v>
      </c>
      <c r="B23" s="13" t="s">
        <v>269</v>
      </c>
      <c r="C23" s="13" t="s">
        <v>268</v>
      </c>
      <c r="D23" s="13" t="s">
        <v>43</v>
      </c>
      <c r="E23" s="13" t="s">
        <v>67</v>
      </c>
      <c r="F23" s="13" t="s">
        <v>68</v>
      </c>
      <c r="G23" s="13" t="s">
        <v>280</v>
      </c>
      <c r="H23" s="13" t="s">
        <v>187</v>
      </c>
      <c r="I23" s="15">
        <v>8.303171</v>
      </c>
      <c r="J23" s="15"/>
      <c r="K23" s="15"/>
      <c r="L23" s="15"/>
      <c r="M23" s="15"/>
      <c r="N23" s="15"/>
      <c r="O23" s="15"/>
      <c r="P23" s="13"/>
      <c r="Q23" s="15"/>
      <c r="R23" s="15">
        <v>8.303171</v>
      </c>
      <c r="S23" s="15">
        <v>8.303171</v>
      </c>
      <c r="T23" s="15"/>
      <c r="U23" s="15"/>
      <c r="V23" s="15"/>
      <c r="W23" s="15"/>
    </row>
    <row r="24" ht="23.25" customHeight="1" spans="1:23">
      <c r="A24" s="13" t="s">
        <v>265</v>
      </c>
      <c r="B24" s="13" t="s">
        <v>269</v>
      </c>
      <c r="C24" s="13" t="s">
        <v>268</v>
      </c>
      <c r="D24" s="13" t="s">
        <v>43</v>
      </c>
      <c r="E24" s="13" t="s">
        <v>67</v>
      </c>
      <c r="F24" s="13" t="s">
        <v>68</v>
      </c>
      <c r="G24" s="13" t="s">
        <v>281</v>
      </c>
      <c r="H24" s="13" t="s">
        <v>188</v>
      </c>
      <c r="I24" s="15">
        <v>21552.675429</v>
      </c>
      <c r="J24" s="15"/>
      <c r="K24" s="15"/>
      <c r="L24" s="15"/>
      <c r="M24" s="15"/>
      <c r="N24" s="15"/>
      <c r="O24" s="15"/>
      <c r="P24" s="13"/>
      <c r="Q24" s="15"/>
      <c r="R24" s="15">
        <v>21552.675429</v>
      </c>
      <c r="S24" s="15">
        <v>21552.675429</v>
      </c>
      <c r="T24" s="15"/>
      <c r="U24" s="15"/>
      <c r="V24" s="15"/>
      <c r="W24" s="15"/>
    </row>
    <row r="25" ht="23.25" customHeight="1" spans="1:23">
      <c r="A25" s="13" t="s">
        <v>265</v>
      </c>
      <c r="B25" s="13" t="s">
        <v>269</v>
      </c>
      <c r="C25" s="13" t="s">
        <v>268</v>
      </c>
      <c r="D25" s="13" t="s">
        <v>43</v>
      </c>
      <c r="E25" s="13" t="s">
        <v>67</v>
      </c>
      <c r="F25" s="13" t="s">
        <v>68</v>
      </c>
      <c r="G25" s="13" t="s">
        <v>282</v>
      </c>
      <c r="H25" s="13" t="s">
        <v>190</v>
      </c>
      <c r="I25" s="15">
        <v>34.6796</v>
      </c>
      <c r="J25" s="15"/>
      <c r="K25" s="15"/>
      <c r="L25" s="15"/>
      <c r="M25" s="15"/>
      <c r="N25" s="15"/>
      <c r="O25" s="15"/>
      <c r="P25" s="13"/>
      <c r="Q25" s="15"/>
      <c r="R25" s="15">
        <v>34.6796</v>
      </c>
      <c r="S25" s="15">
        <v>34.6796</v>
      </c>
      <c r="T25" s="15"/>
      <c r="U25" s="15"/>
      <c r="V25" s="15"/>
      <c r="W25" s="15"/>
    </row>
    <row r="26" ht="23.25" customHeight="1" spans="1:23">
      <c r="A26" s="13" t="s">
        <v>265</v>
      </c>
      <c r="B26" s="13" t="s">
        <v>269</v>
      </c>
      <c r="C26" s="13" t="s">
        <v>268</v>
      </c>
      <c r="D26" s="13" t="s">
        <v>43</v>
      </c>
      <c r="E26" s="13" t="s">
        <v>67</v>
      </c>
      <c r="F26" s="13" t="s">
        <v>68</v>
      </c>
      <c r="G26" s="13" t="s">
        <v>283</v>
      </c>
      <c r="H26" s="13" t="s">
        <v>192</v>
      </c>
      <c r="I26" s="15">
        <v>81.981085</v>
      </c>
      <c r="J26" s="15"/>
      <c r="K26" s="15"/>
      <c r="L26" s="15"/>
      <c r="M26" s="15"/>
      <c r="N26" s="15"/>
      <c r="O26" s="15"/>
      <c r="P26" s="13"/>
      <c r="Q26" s="15"/>
      <c r="R26" s="15">
        <v>81.981085</v>
      </c>
      <c r="S26" s="15">
        <v>81.981085</v>
      </c>
      <c r="T26" s="15"/>
      <c r="U26" s="15"/>
      <c r="V26" s="15"/>
      <c r="W26" s="15"/>
    </row>
    <row r="27" ht="23.25" customHeight="1" spans="1:23">
      <c r="A27" s="13" t="s">
        <v>265</v>
      </c>
      <c r="B27" s="13" t="s">
        <v>269</v>
      </c>
      <c r="C27" s="13" t="s">
        <v>268</v>
      </c>
      <c r="D27" s="13" t="s">
        <v>43</v>
      </c>
      <c r="E27" s="13" t="s">
        <v>67</v>
      </c>
      <c r="F27" s="13" t="s">
        <v>68</v>
      </c>
      <c r="G27" s="13" t="s">
        <v>284</v>
      </c>
      <c r="H27" s="13" t="s">
        <v>194</v>
      </c>
      <c r="I27" s="15">
        <v>223.173979</v>
      </c>
      <c r="J27" s="15"/>
      <c r="K27" s="15"/>
      <c r="L27" s="15"/>
      <c r="M27" s="15"/>
      <c r="N27" s="15"/>
      <c r="O27" s="15"/>
      <c r="P27" s="13"/>
      <c r="Q27" s="15"/>
      <c r="R27" s="15">
        <v>223.173979</v>
      </c>
      <c r="S27" s="15">
        <v>223.173979</v>
      </c>
      <c r="T27" s="15"/>
      <c r="U27" s="15"/>
      <c r="V27" s="15"/>
      <c r="W27" s="15"/>
    </row>
    <row r="28" ht="23.25" customHeight="1" spans="1:23">
      <c r="A28" s="13" t="s">
        <v>265</v>
      </c>
      <c r="B28" s="13" t="s">
        <v>269</v>
      </c>
      <c r="C28" s="13" t="s">
        <v>268</v>
      </c>
      <c r="D28" s="13" t="s">
        <v>43</v>
      </c>
      <c r="E28" s="13" t="s">
        <v>67</v>
      </c>
      <c r="F28" s="13" t="s">
        <v>68</v>
      </c>
      <c r="G28" s="13" t="s">
        <v>252</v>
      </c>
      <c r="H28" s="13" t="s">
        <v>196</v>
      </c>
      <c r="I28" s="15">
        <v>128.517944</v>
      </c>
      <c r="J28" s="15"/>
      <c r="K28" s="15"/>
      <c r="L28" s="15"/>
      <c r="M28" s="15"/>
      <c r="N28" s="15"/>
      <c r="O28" s="15"/>
      <c r="P28" s="13"/>
      <c r="Q28" s="15"/>
      <c r="R28" s="15">
        <v>128.517944</v>
      </c>
      <c r="S28" s="15">
        <v>128.517944</v>
      </c>
      <c r="T28" s="15"/>
      <c r="U28" s="15"/>
      <c r="V28" s="15"/>
      <c r="W28" s="15"/>
    </row>
    <row r="29" ht="23.25" customHeight="1" spans="1:23">
      <c r="A29" s="13" t="s">
        <v>265</v>
      </c>
      <c r="B29" s="13" t="s">
        <v>269</v>
      </c>
      <c r="C29" s="13" t="s">
        <v>268</v>
      </c>
      <c r="D29" s="13" t="s">
        <v>43</v>
      </c>
      <c r="E29" s="13" t="s">
        <v>67</v>
      </c>
      <c r="F29" s="13" t="s">
        <v>68</v>
      </c>
      <c r="G29" s="13" t="s">
        <v>254</v>
      </c>
      <c r="H29" s="13" t="s">
        <v>198</v>
      </c>
      <c r="I29" s="15">
        <v>104.345577</v>
      </c>
      <c r="J29" s="15"/>
      <c r="K29" s="15"/>
      <c r="L29" s="15"/>
      <c r="M29" s="15"/>
      <c r="N29" s="15"/>
      <c r="O29" s="15"/>
      <c r="P29" s="13"/>
      <c r="Q29" s="15"/>
      <c r="R29" s="15">
        <v>104.345577</v>
      </c>
      <c r="S29" s="15">
        <v>104.345577</v>
      </c>
      <c r="T29" s="15"/>
      <c r="U29" s="15"/>
      <c r="V29" s="15"/>
      <c r="W29" s="15"/>
    </row>
    <row r="30" ht="23.25" customHeight="1" spans="1:23">
      <c r="A30" s="13" t="s">
        <v>265</v>
      </c>
      <c r="B30" s="13" t="s">
        <v>269</v>
      </c>
      <c r="C30" s="13" t="s">
        <v>268</v>
      </c>
      <c r="D30" s="13" t="s">
        <v>43</v>
      </c>
      <c r="E30" s="13" t="s">
        <v>67</v>
      </c>
      <c r="F30" s="13" t="s">
        <v>68</v>
      </c>
      <c r="G30" s="13" t="s">
        <v>285</v>
      </c>
      <c r="H30" s="13" t="s">
        <v>200</v>
      </c>
      <c r="I30" s="15">
        <v>60</v>
      </c>
      <c r="J30" s="15"/>
      <c r="K30" s="15"/>
      <c r="L30" s="15"/>
      <c r="M30" s="15"/>
      <c r="N30" s="15"/>
      <c r="O30" s="15"/>
      <c r="P30" s="13"/>
      <c r="Q30" s="15"/>
      <c r="R30" s="15">
        <v>60</v>
      </c>
      <c r="S30" s="15">
        <v>60</v>
      </c>
      <c r="T30" s="15"/>
      <c r="U30" s="15"/>
      <c r="V30" s="15"/>
      <c r="W30" s="15"/>
    </row>
    <row r="31" ht="23.25" customHeight="1" spans="1:23">
      <c r="A31" s="13" t="s">
        <v>265</v>
      </c>
      <c r="B31" s="13" t="s">
        <v>269</v>
      </c>
      <c r="C31" s="13" t="s">
        <v>268</v>
      </c>
      <c r="D31" s="13" t="s">
        <v>43</v>
      </c>
      <c r="E31" s="13" t="s">
        <v>67</v>
      </c>
      <c r="F31" s="13" t="s">
        <v>68</v>
      </c>
      <c r="G31" s="13" t="s">
        <v>286</v>
      </c>
      <c r="H31" s="13" t="s">
        <v>204</v>
      </c>
      <c r="I31" s="15">
        <v>573.851312</v>
      </c>
      <c r="J31" s="15"/>
      <c r="K31" s="15"/>
      <c r="L31" s="15"/>
      <c r="M31" s="15"/>
      <c r="N31" s="15"/>
      <c r="O31" s="15"/>
      <c r="P31" s="13"/>
      <c r="Q31" s="15"/>
      <c r="R31" s="15">
        <v>573.851312</v>
      </c>
      <c r="S31" s="15">
        <v>573.851312</v>
      </c>
      <c r="T31" s="15"/>
      <c r="U31" s="15"/>
      <c r="V31" s="15"/>
      <c r="W31" s="15"/>
    </row>
    <row r="32" ht="23.25" customHeight="1" spans="1:23">
      <c r="A32" s="13" t="s">
        <v>265</v>
      </c>
      <c r="B32" s="13" t="s">
        <v>269</v>
      </c>
      <c r="C32" s="13" t="s">
        <v>268</v>
      </c>
      <c r="D32" s="13" t="s">
        <v>43</v>
      </c>
      <c r="E32" s="13" t="s">
        <v>67</v>
      </c>
      <c r="F32" s="13" t="s">
        <v>68</v>
      </c>
      <c r="G32" s="13" t="s">
        <v>287</v>
      </c>
      <c r="H32" s="13" t="s">
        <v>211</v>
      </c>
      <c r="I32" s="15">
        <v>836.2837</v>
      </c>
      <c r="J32" s="15"/>
      <c r="K32" s="15"/>
      <c r="L32" s="15"/>
      <c r="M32" s="15"/>
      <c r="N32" s="15"/>
      <c r="O32" s="15"/>
      <c r="P32" s="13"/>
      <c r="Q32" s="15"/>
      <c r="R32" s="15">
        <v>836.2837</v>
      </c>
      <c r="S32" s="15">
        <v>836.2837</v>
      </c>
      <c r="T32" s="15"/>
      <c r="U32" s="15"/>
      <c r="V32" s="15"/>
      <c r="W32" s="15"/>
    </row>
    <row r="33" ht="23.25" customHeight="1" spans="1:23">
      <c r="A33" s="13" t="s">
        <v>265</v>
      </c>
      <c r="B33" s="13" t="s">
        <v>269</v>
      </c>
      <c r="C33" s="13" t="s">
        <v>268</v>
      </c>
      <c r="D33" s="13" t="s">
        <v>43</v>
      </c>
      <c r="E33" s="13" t="s">
        <v>67</v>
      </c>
      <c r="F33" s="13" t="s">
        <v>68</v>
      </c>
      <c r="G33" s="13" t="s">
        <v>267</v>
      </c>
      <c r="H33" s="13" t="s">
        <v>212</v>
      </c>
      <c r="I33" s="15">
        <v>9300</v>
      </c>
      <c r="J33" s="15"/>
      <c r="K33" s="15"/>
      <c r="L33" s="15"/>
      <c r="M33" s="15"/>
      <c r="N33" s="15"/>
      <c r="O33" s="15"/>
      <c r="P33" s="13"/>
      <c r="Q33" s="15"/>
      <c r="R33" s="15">
        <v>9300</v>
      </c>
      <c r="S33" s="15">
        <v>9300</v>
      </c>
      <c r="T33" s="15"/>
      <c r="U33" s="15"/>
      <c r="V33" s="15"/>
      <c r="W33" s="15"/>
    </row>
    <row r="34" ht="23.25" customHeight="1" spans="1:23">
      <c r="A34" s="13" t="s">
        <v>265</v>
      </c>
      <c r="B34" s="13" t="s">
        <v>269</v>
      </c>
      <c r="C34" s="13" t="s">
        <v>268</v>
      </c>
      <c r="D34" s="13" t="s">
        <v>43</v>
      </c>
      <c r="E34" s="13" t="s">
        <v>67</v>
      </c>
      <c r="F34" s="13" t="s">
        <v>68</v>
      </c>
      <c r="G34" s="13" t="s">
        <v>288</v>
      </c>
      <c r="H34" s="13" t="s">
        <v>213</v>
      </c>
      <c r="I34" s="15">
        <v>5000</v>
      </c>
      <c r="J34" s="15"/>
      <c r="K34" s="15"/>
      <c r="L34" s="15"/>
      <c r="M34" s="15"/>
      <c r="N34" s="15"/>
      <c r="O34" s="15"/>
      <c r="P34" s="13"/>
      <c r="Q34" s="15"/>
      <c r="R34" s="15">
        <v>5000</v>
      </c>
      <c r="S34" s="15">
        <v>5000</v>
      </c>
      <c r="T34" s="15"/>
      <c r="U34" s="15"/>
      <c r="V34" s="15"/>
      <c r="W34" s="15"/>
    </row>
    <row r="35" ht="23.25" customHeight="1" spans="1:23">
      <c r="A35" s="13" t="s">
        <v>265</v>
      </c>
      <c r="B35" s="13" t="s">
        <v>269</v>
      </c>
      <c r="C35" s="13" t="s">
        <v>268</v>
      </c>
      <c r="D35" s="13" t="s">
        <v>43</v>
      </c>
      <c r="E35" s="13" t="s">
        <v>67</v>
      </c>
      <c r="F35" s="13" t="s">
        <v>68</v>
      </c>
      <c r="G35" s="13" t="s">
        <v>289</v>
      </c>
      <c r="H35" s="13" t="s">
        <v>214</v>
      </c>
      <c r="I35" s="15">
        <v>25</v>
      </c>
      <c r="J35" s="15"/>
      <c r="K35" s="15"/>
      <c r="L35" s="15"/>
      <c r="M35" s="15"/>
      <c r="N35" s="15"/>
      <c r="O35" s="15"/>
      <c r="P35" s="13"/>
      <c r="Q35" s="15"/>
      <c r="R35" s="15">
        <v>25</v>
      </c>
      <c r="S35" s="15">
        <v>25</v>
      </c>
      <c r="T35" s="15"/>
      <c r="U35" s="15"/>
      <c r="V35" s="15"/>
      <c r="W35" s="15"/>
    </row>
    <row r="36" ht="23.25" customHeight="1" spans="1:23">
      <c r="A36" s="13" t="s">
        <v>265</v>
      </c>
      <c r="B36" s="13" t="s">
        <v>269</v>
      </c>
      <c r="C36" s="13" t="s">
        <v>268</v>
      </c>
      <c r="D36" s="13" t="s">
        <v>43</v>
      </c>
      <c r="E36" s="13" t="s">
        <v>67</v>
      </c>
      <c r="F36" s="13" t="s">
        <v>68</v>
      </c>
      <c r="G36" s="13" t="s">
        <v>290</v>
      </c>
      <c r="H36" s="13" t="s">
        <v>215</v>
      </c>
      <c r="I36" s="15">
        <v>60</v>
      </c>
      <c r="J36" s="15"/>
      <c r="K36" s="15"/>
      <c r="L36" s="15"/>
      <c r="M36" s="15"/>
      <c r="N36" s="15"/>
      <c r="O36" s="15"/>
      <c r="P36" s="13"/>
      <c r="Q36" s="15"/>
      <c r="R36" s="15">
        <v>60</v>
      </c>
      <c r="S36" s="15">
        <v>60</v>
      </c>
      <c r="T36" s="15"/>
      <c r="U36" s="15"/>
      <c r="V36" s="15"/>
      <c r="W36" s="15"/>
    </row>
    <row r="37" ht="23.25" customHeight="1" spans="1:23">
      <c r="A37" s="13" t="s">
        <v>265</v>
      </c>
      <c r="B37" s="13" t="s">
        <v>269</v>
      </c>
      <c r="C37" s="13" t="s">
        <v>268</v>
      </c>
      <c r="D37" s="13" t="s">
        <v>43</v>
      </c>
      <c r="E37" s="13" t="s">
        <v>67</v>
      </c>
      <c r="F37" s="13" t="s">
        <v>68</v>
      </c>
      <c r="G37" s="13" t="s">
        <v>291</v>
      </c>
      <c r="H37" s="13" t="s">
        <v>216</v>
      </c>
      <c r="I37" s="15">
        <v>100</v>
      </c>
      <c r="J37" s="15"/>
      <c r="K37" s="15"/>
      <c r="L37" s="15"/>
      <c r="M37" s="15"/>
      <c r="N37" s="15"/>
      <c r="O37" s="15"/>
      <c r="P37" s="13"/>
      <c r="Q37" s="15"/>
      <c r="R37" s="15">
        <v>100</v>
      </c>
      <c r="S37" s="15">
        <v>100</v>
      </c>
      <c r="T37" s="15"/>
      <c r="U37" s="15"/>
      <c r="V37" s="15"/>
      <c r="W37" s="15"/>
    </row>
    <row r="38" ht="23.25" customHeight="1" spans="1:23">
      <c r="A38" s="13"/>
      <c r="B38" s="13"/>
      <c r="C38" s="13" t="s">
        <v>292</v>
      </c>
      <c r="D38" s="13"/>
      <c r="E38" s="13"/>
      <c r="F38" s="13"/>
      <c r="G38" s="13"/>
      <c r="H38" s="13"/>
      <c r="I38" s="15">
        <v>11</v>
      </c>
      <c r="J38" s="15">
        <v>11</v>
      </c>
      <c r="K38" s="15">
        <v>11</v>
      </c>
      <c r="L38" s="15"/>
      <c r="M38" s="15"/>
      <c r="N38" s="15"/>
      <c r="O38" s="15"/>
      <c r="P38" s="13"/>
      <c r="Q38" s="15"/>
      <c r="R38" s="15"/>
      <c r="S38" s="15"/>
      <c r="T38" s="15"/>
      <c r="U38" s="15"/>
      <c r="V38" s="15"/>
      <c r="W38" s="15"/>
    </row>
    <row r="39" ht="23.25" customHeight="1" spans="1:23">
      <c r="A39" s="13" t="s">
        <v>265</v>
      </c>
      <c r="B39" s="13" t="s">
        <v>293</v>
      </c>
      <c r="C39" s="13" t="s">
        <v>292</v>
      </c>
      <c r="D39" s="13" t="s">
        <v>43</v>
      </c>
      <c r="E39" s="13" t="s">
        <v>67</v>
      </c>
      <c r="F39" s="13" t="s">
        <v>68</v>
      </c>
      <c r="G39" s="13" t="s">
        <v>284</v>
      </c>
      <c r="H39" s="13" t="s">
        <v>194</v>
      </c>
      <c r="I39" s="15">
        <v>11</v>
      </c>
      <c r="J39" s="15">
        <v>11</v>
      </c>
      <c r="K39" s="15">
        <v>11</v>
      </c>
      <c r="L39" s="15"/>
      <c r="M39" s="15"/>
      <c r="N39" s="15"/>
      <c r="O39" s="15"/>
      <c r="P39" s="13"/>
      <c r="Q39" s="15"/>
      <c r="R39" s="15"/>
      <c r="S39" s="15"/>
      <c r="T39" s="15"/>
      <c r="U39" s="15"/>
      <c r="V39" s="15"/>
      <c r="W39" s="15"/>
    </row>
    <row r="40" ht="18.75" customHeight="1" spans="1:23">
      <c r="A40" s="142" t="s">
        <v>69</v>
      </c>
      <c r="B40" s="143"/>
      <c r="C40" s="143"/>
      <c r="D40" s="143"/>
      <c r="E40" s="143"/>
      <c r="F40" s="143"/>
      <c r="G40" s="143"/>
      <c r="H40" s="144"/>
      <c r="I40" s="15">
        <v>42130.360043</v>
      </c>
      <c r="J40" s="15">
        <v>22</v>
      </c>
      <c r="K40" s="15">
        <v>22</v>
      </c>
      <c r="L40" s="15"/>
      <c r="M40" s="15"/>
      <c r="N40" s="15"/>
      <c r="O40" s="15"/>
      <c r="P40" s="15"/>
      <c r="Q40" s="15"/>
      <c r="R40" s="15">
        <v>42108.360043</v>
      </c>
      <c r="S40" s="15">
        <v>42108.360043</v>
      </c>
      <c r="T40" s="15"/>
      <c r="U40" s="15"/>
      <c r="V40" s="15"/>
      <c r="W40" s="15"/>
    </row>
  </sheetData>
  <mergeCells count="28">
    <mergeCell ref="A2:W2"/>
    <mergeCell ref="A3:H3"/>
    <mergeCell ref="J4:M4"/>
    <mergeCell ref="N4:P4"/>
    <mergeCell ref="R4:W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灰谷南方</cp:lastModifiedBy>
  <dcterms:created xsi:type="dcterms:W3CDTF">2024-01-25T08:52:00Z</dcterms:created>
  <dcterms:modified xsi:type="dcterms:W3CDTF">2024-07-23T02:15:27Z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D59FF87C09FB4412B0BD45B8EC058867_13</vt:lpwstr>
  </property>
  <property fmtid="{D5CDD505-2E9C-101B-9397-08002B2CF9AE}" pid="3" name="KSOProductBuildVer">
    <vt:lpwstr>2052-12.1.0.16417</vt:lpwstr>
  </property>
</Properties>
</file>