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财务收支预算总表01-1" sheetId="1" r:id="rId1"/>
    <sheet name="部门收入预算表01-2" sheetId="2" r:id="rId2"/>
    <sheet name="部门支出预算表01-03" sheetId="3" r:id="rId3"/>
    <sheet name="财政拨款收支预算总表02-1" sheetId="4" r:id="rId4"/>
    <sheet name="一般公共预算支出预算表（按功能科目分类）02-2" sheetId="5" r:id="rId5"/>
    <sheet name="一般公共预算支出预算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次下达）05-2" sheetId="10" r:id="rId10"/>
    <sheet name="项目支出绩效目标表（另文下达）05-3" sheetId="11" r:id="rId11"/>
    <sheet name="政府性基金预算支出预算表06" sheetId="12" r:id="rId12"/>
    <sheet name="国有资本经营预算支出表07" sheetId="13" r:id="rId13"/>
    <sheet name="部门政府采购预算表08" sheetId="14" r:id="rId14"/>
    <sheet name="政府购买服务预算表09" sheetId="15" r:id="rId15"/>
    <sheet name="市对下转移支付预算表10-1" sheetId="16" r:id="rId16"/>
    <sheet name="市对下转移支付绩效目标表10-2" sheetId="17" r:id="rId17"/>
    <sheet name="新增资产配置表11" sheetId="18" r:id="rId18"/>
    <sheet name="上级补助项目支出预算表12" sheetId="19" r:id="rId19"/>
    <sheet name="部门项目中期规划预算表13" sheetId="20" r:id="rId20"/>
  </sheets>
  <definedNames>
    <definedName name="_xlnm._FilterDatabase" localSheetId="13" hidden="1">部门政府采购预算表08!$A$1:$Q$29</definedName>
    <definedName name="_xlnm.Print_Titles" localSheetId="0">'财务收支预算总表01-1'!$A:$A,'财务收支预算总表01-1'!$1:$1</definedName>
    <definedName name="_xlnm.Print_Titles" localSheetId="1">'部门收入预算表01-2'!$A:$A,'部门收入预算表01-2'!$1:$1</definedName>
    <definedName name="_xlnm.Print_Titles" localSheetId="2">'部门支出预算表01-03'!$A:$A,'部门支出预算表01-03'!$1:$1</definedName>
    <definedName name="_xlnm.Print_Titles" localSheetId="3">'财政拨款收支预算总表02-1'!$A:$A,'财政拨款收支预算总表02-1'!$1:$1</definedName>
    <definedName name="_xlnm.Print_Titles" localSheetId="4">'一般公共预算支出预算表（按功能科目分类）02-2'!$A:$A,'一般公共预算支出预算表（按功能科目分类）02-2'!$1:$1</definedName>
    <definedName name="_xlnm.Print_Titles" localSheetId="5">'一般公共预算支出预算表（按经济科目分类）02-3'!$A:$A,'一般公共预算支出预算表（按经济科目分类）02-3'!$1:$1</definedName>
    <definedName name="_xlnm.Print_Titles" localSheetId="6">一般公共预算“三公”经费支出预算表03!$A:$A,一般公共预算“三公”经费支出预算表03!$1:$1</definedName>
    <definedName name="_xlnm.Print_Titles" localSheetId="7">'基本支出预算表（人员类.运转类公用经费项目）04'!$A:$A,'基本支出预算表（人员类.运转类公用经费项目）04'!$1:$1</definedName>
    <definedName name="_xlnm.Print_Titles" localSheetId="8">'项目支出预算表（其他运转类.特定目标类项目）05-1'!$A:$A,'项目支出预算表（其他运转类.特定目标类项目）05-1'!$1:$1</definedName>
    <definedName name="_xlnm.Print_Titles" localSheetId="9">'项目支出绩效目标表（本次下达）05-2'!$A:$A,'项目支出绩效目标表（本次下达）05-2'!$1:$1</definedName>
    <definedName name="_xlnm.Print_Titles" localSheetId="10">'项目支出绩效目标表（另文下达）05-3'!$A:$A,'项目支出绩效目标表（另文下达）05-3'!$1:$1</definedName>
    <definedName name="_xlnm.Print_Titles" localSheetId="11">政府性基金预算支出预算表06!$A:$A,政府性基金预算支出预算表06!$1:$1</definedName>
    <definedName name="_xlnm.Print_Titles" localSheetId="12">国有资本经营预算支出表07!$A:$A,国有资本经营预算支出表07!$1:$1</definedName>
    <definedName name="_xlnm.Print_Titles" localSheetId="13">部门政府采购预算表08!$A:$A,部门政府采购预算表08!$1:$1</definedName>
    <definedName name="_xlnm.Print_Titles" localSheetId="14">政府购买服务预算表09!$A:$A,政府购买服务预算表09!$1:$1</definedName>
    <definedName name="_xlnm.Print_Titles" localSheetId="15">'市对下转移支付预算表10-1'!$A:$A,'市对下转移支付预算表10-1'!$1:$1</definedName>
    <definedName name="_xlnm.Print_Titles" localSheetId="16">'市对下转移支付绩效目标表10-2'!$A:$A,'市对下转移支付绩效目标表10-2'!$1:$1</definedName>
    <definedName name="_xlnm.Print_Titles" localSheetId="17">新增资产配置表11!$A:$A,新增资产配置表11!$1:$1</definedName>
    <definedName name="_xlnm.Print_Titles" localSheetId="18">上级补助项目支出预算表12!$A:$A,上级补助项目支出预算表12!$1:$1</definedName>
    <definedName name="_xlnm.Print_Titles" localSheetId="19">部门项目中期规划预算表13!$A:$A,部门项目中期规划预算表13!$1:$1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<sst xmlns="http://schemas.openxmlformats.org/spreadsheetml/2006/main" count="3074" uniqueCount="737">
  <si>
    <t>预算01-1表</t>
  </si>
  <si>
    <t>财务收支预算总表</t>
  </si>
  <si>
    <t>收        入</t>
  </si>
  <si>
    <t>支        出</t>
  </si>
  <si>
    <t>项      目</t>
  </si>
  <si>
    <t>2024年预算数</t>
  </si>
  <si>
    <t>项目（按功能分类）</t>
  </si>
  <si>
    <t>一、一般公共预算拨款收入</t>
  </si>
  <si>
    <t>二、政府性基金预算拨款收入</t>
  </si>
  <si>
    <t>三、国有资本经营预算拨款收入</t>
  </si>
  <si>
    <t>四、财政专户管理资金收入</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</si>
  <si>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</si>
  <si>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</si>
  <si>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</si>
  <si>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</si>
  <si>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</si>
  <si>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</si>
  <si>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</si>
  <si>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</si>
  <si>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</si>
  <si>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</si>
  <si>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</si>
  <si>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</si>
  <si>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</si>
  <si>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</si>
  <si>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</si>
  <si>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</si>
  <si>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</si>
  <si>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</si>
  <si>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</si>
  <si>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</si>
  <si>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</si>
  <si>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</si>
  <si>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</si>
  <si>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</si>
  <si>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</si>
  <si>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</si>
  <si>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</si>
  <si>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</si>
  <si>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</si>
  <si>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</si>
  <si>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414</t>
  </si>
  <si>
    <t>曲靖市公安局交通警察支队</t>
  </si>
  <si>
    <t>414001</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</si>
  <si>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</si>
  <si>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</si>
  <si>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</si>
  <si>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</si>
  <si>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</si>
  <si>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</si>
  <si>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</si>
  <si>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</si>
  <si>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</si>
  <si>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</si>
  <si>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</si>
  <si>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</si>
  <si>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</si>
  <si>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204</t>
  </si>
  <si>
    <t>公共安全支出</t>
  </si>
  <si>
    <t>20402</t>
  </si>
  <si>
    <t>公安</t>
  </si>
  <si>
    <t>2040201</t>
  </si>
  <si>
    <t>行政运行</t>
  </si>
  <si>
    <t>2040202</t>
  </si>
  <si>
    <t>一般行政管理事务</t>
  </si>
  <si>
    <t>2040219</t>
  </si>
  <si>
    <t>信息化建设</t>
  </si>
  <si>
    <t>2040220</t>
  </si>
  <si>
    <t>执法办案</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</si>
  <si>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</si>
  <si>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</si>
  <si>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</si>
  <si>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</si>
  <si>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</si>
  <si>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</si>
  <si>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</si>
  <si>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</si>
  <si>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</si>
  <si>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</si>
  <si>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</si>
  <si>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</si>
  <si>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</si>
  <si>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</si>
  <si>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</si>
  <si>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</si>
  <si>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</si>
  <si>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</si>
  <si>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</si>
  <si>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</si>
  <si>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</si>
  <si>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</si>
  <si>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</si>
  <si>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</si>
  <si>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</si>
  <si>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</si>
  <si>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</si>
  <si>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</si>
  <si>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</si>
  <si>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</si>
  <si>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</si>
  <si>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</si>
  <si>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财政拨款收支预算总表</t>
  </si>
  <si>
    <t>单位名称：曲靖市公安局交通警察支队</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</si>
  <si>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</si>
  <si>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</si>
  <si>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</si>
  <si>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</si>
  <si>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</si>
  <si>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</si>
  <si>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</si>
  <si>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</si>
  <si>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</si>
  <si>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</si>
  <si>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</si>
  <si>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</si>
  <si>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</si>
  <si>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</si>
  <si>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</si>
  <si>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</si>
  <si>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</si>
  <si>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</si>
  <si>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</si>
  <si>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</si>
  <si>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</si>
  <si>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</si>
  <si>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</si>
  <si>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</si>
  <si>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</si>
  <si>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</si>
  <si>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</si>
  <si>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</si>
  <si>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</si>
  <si>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</si>
  <si>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</si>
  <si>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</si>
  <si>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</si>
  <si>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</si>
  <si>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</si>
  <si>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</si>
  <si>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</si>
  <si>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</si>
  <si>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</si>
  <si>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</si>
  <si>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</si>
  <si>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</si>
  <si>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</si>
  <si>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预算02-3表</t>
  </si>
  <si>
    <t>一般公共预算支出明细表（按经济科目分类）</t>
  </si>
  <si>
    <t>单位：万元</t>
  </si>
  <si>
    <t>政府预算支出经济分类科目</t>
  </si>
  <si>
    <t>社会保险基金预算</t>
  </si>
  <si>
    <t>部门预算支出经济分类科目</t>
  </si>
  <si>
    <t>类</t>
  </si>
  <si>
    <t>款</t>
  </si>
  <si>
    <t>7</t>
  </si>
  <si>
    <t>8</t>
  </si>
  <si>
    <t>9</t>
  </si>
  <si>
    <t>10</t>
  </si>
  <si>
    <t>11</t>
  </si>
  <si>
    <t>12</t>
  </si>
  <si>
    <t>13</t>
  </si>
  <si>
    <t>17</t>
  </si>
  <si>
    <t>18</t>
  </si>
  <si>
    <t>19</t>
  </si>
  <si>
    <t>20</t>
  </si>
  <si>
    <t>21</t>
  </si>
  <si>
    <t>22</t>
  </si>
  <si>
    <t>23</t>
  </si>
  <si>
    <t>24</t>
  </si>
  <si>
    <t>25</t>
  </si>
  <si>
    <t>26</t>
  </si>
  <si>
    <t>27</t>
  </si>
  <si>
    <t>501</t>
  </si>
  <si>
    <t>机关工资福利支出</t>
  </si>
  <si>
    <t>301</t>
  </si>
  <si>
    <t>工资福利支出</t>
  </si>
  <si>
    <t>01</t>
  </si>
  <si>
    <t>工资奖金津补贴</t>
  </si>
  <si>
    <t>基本工资</t>
  </si>
  <si>
    <t>02</t>
  </si>
  <si>
    <t>社会保障缴费</t>
  </si>
  <si>
    <t>津贴补贴</t>
  </si>
  <si>
    <t>03</t>
  </si>
  <si>
    <t>奖金</t>
  </si>
  <si>
    <t>99</t>
  </si>
  <si>
    <t>其他工资福利支出</t>
  </si>
  <si>
    <t>07</t>
  </si>
  <si>
    <t>绩效工资</t>
  </si>
  <si>
    <t>502</t>
  </si>
  <si>
    <t>机关商品和服务支出</t>
  </si>
  <si>
    <t>08</t>
  </si>
  <si>
    <t>机关事业单位基本养老保险缴费</t>
  </si>
  <si>
    <t>办公经费</t>
  </si>
  <si>
    <t>09</t>
  </si>
  <si>
    <t>职业年金缴费</t>
  </si>
  <si>
    <t>会议费</t>
  </si>
  <si>
    <t>职工基本医疗保险缴费</t>
  </si>
  <si>
    <t>培训费</t>
  </si>
  <si>
    <t>公务员医疗补助缴费</t>
  </si>
  <si>
    <t>04</t>
  </si>
  <si>
    <t>专用材料购置费</t>
  </si>
  <si>
    <t>其他社会保障缴费</t>
  </si>
  <si>
    <t>05</t>
  </si>
  <si>
    <t>委托业务费</t>
  </si>
  <si>
    <t>06</t>
  </si>
  <si>
    <t>公务接待费</t>
  </si>
  <si>
    <t>公务用车运行维护费</t>
  </si>
  <si>
    <t>302</t>
  </si>
  <si>
    <t>商品和服务支出</t>
  </si>
  <si>
    <t>维修（护）费</t>
  </si>
  <si>
    <t>办公费</t>
  </si>
  <si>
    <t>其他商品和服务支出</t>
  </si>
  <si>
    <t>印刷费</t>
  </si>
  <si>
    <t>503</t>
  </si>
  <si>
    <t>机关资本性支出（一）</t>
  </si>
  <si>
    <t>水费</t>
  </si>
  <si>
    <t>房屋建筑物购建</t>
  </si>
  <si>
    <t>电费</t>
  </si>
  <si>
    <t>设备购置</t>
  </si>
  <si>
    <t>邮电费</t>
  </si>
  <si>
    <t>505</t>
  </si>
  <si>
    <t>对事业单位经常性补助</t>
  </si>
  <si>
    <t>物业管理费</t>
  </si>
  <si>
    <t>差旅费</t>
  </si>
  <si>
    <t>509</t>
  </si>
  <si>
    <t>对个人和家庭的补助</t>
  </si>
  <si>
    <t>14</t>
  </si>
  <si>
    <t>租赁费</t>
  </si>
  <si>
    <t>社会福利和救助</t>
  </si>
  <si>
    <t>15</t>
  </si>
  <si>
    <t>离退休费</t>
  </si>
  <si>
    <t>16</t>
  </si>
  <si>
    <t>513</t>
  </si>
  <si>
    <t>转移性支出</t>
  </si>
  <si>
    <t>上下级政府间转移性支出</t>
  </si>
  <si>
    <t>专用材料费</t>
  </si>
  <si>
    <t>劳务费</t>
  </si>
  <si>
    <t>28</t>
  </si>
  <si>
    <t>工会经费</t>
  </si>
  <si>
    <t>29</t>
  </si>
  <si>
    <t>福利费</t>
  </si>
  <si>
    <t>31</t>
  </si>
  <si>
    <t>39</t>
  </si>
  <si>
    <t>其他交通费用</t>
  </si>
  <si>
    <t>303</t>
  </si>
  <si>
    <t>退休费</t>
  </si>
  <si>
    <t>生活补助</t>
  </si>
  <si>
    <t>医疗费补助</t>
  </si>
  <si>
    <t>310</t>
  </si>
  <si>
    <t>资本性支出</t>
  </si>
  <si>
    <t>办公设备购置</t>
  </si>
  <si>
    <t>专用设备购置</t>
  </si>
  <si>
    <t>信息网络及软件购置更新</t>
  </si>
  <si>
    <t>399</t>
  </si>
  <si>
    <t>预算03表</t>
  </si>
  <si>
    <t>一般公共预算“三公”经费支出预算表</t>
  </si>
  <si>
    <t>“三公”经费合计</t>
  </si>
  <si>
    <t>因公出国（境）费</t>
  </si>
  <si>
    <t>公务用车购置及运行费</t>
  </si>
  <si>
    <t>公务用车购置费</t>
  </si>
  <si>
    <t>公务用车运行费</t>
  </si>
  <si>
    <t>此处公开预算“三公”经费75.66万元，不含上级补助124.39万元，含上级补助“三公”经费预算合计应为200.05万元。</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</si>
  <si>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</si>
  <si>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</si>
  <si>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</si>
  <si>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</si>
  <si>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</si>
  <si>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</si>
  <si>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</si>
  <si>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</si>
  <si>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</si>
  <si>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</si>
  <si>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</si>
  <si>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</si>
  <si>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</si>
  <si>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</si>
  <si>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</si>
  <si>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</si>
  <si>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</si>
  <si>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</si>
  <si>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</si>
  <si>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</si>
  <si>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530300210000000022582</t>
  </si>
  <si>
    <t>行政人员支出工资</t>
  </si>
  <si>
    <t>30101</t>
  </si>
  <si>
    <t>30102</t>
  </si>
  <si>
    <t>530300231100001516982</t>
  </si>
  <si>
    <t>公务员基础绩效奖</t>
  </si>
  <si>
    <t>30103</t>
  </si>
  <si>
    <t>530300210000000023418</t>
  </si>
  <si>
    <t>民警执勤岗位津贴</t>
  </si>
  <si>
    <t>530300210000000022593</t>
  </si>
  <si>
    <t>社会保障缴费（养老保险）</t>
  </si>
  <si>
    <t>30108</t>
  </si>
  <si>
    <t>530300210000000022590</t>
  </si>
  <si>
    <t>社会保障缴费（基本医疗保险）</t>
  </si>
  <si>
    <t>30110</t>
  </si>
  <si>
    <t>530300210000000022589</t>
  </si>
  <si>
    <t>社会保障缴费（工伤保险）</t>
  </si>
  <si>
    <t>30112</t>
  </si>
  <si>
    <t>530300210000000022591</t>
  </si>
  <si>
    <t>社会保障缴费（生育保险）</t>
  </si>
  <si>
    <t>530300210000000022588</t>
  </si>
  <si>
    <t>社会保障缴费（附加商业险）</t>
  </si>
  <si>
    <t>530300210000000022596</t>
  </si>
  <si>
    <t>社会保障缴费（住房公积金）</t>
  </si>
  <si>
    <t>30113</t>
  </si>
  <si>
    <t>530300221100000658511</t>
  </si>
  <si>
    <t>交警加班费</t>
  </si>
  <si>
    <t>530300210000000022610</t>
  </si>
  <si>
    <t>一般公用经费</t>
  </si>
  <si>
    <t>30205</t>
  </si>
  <si>
    <t>30206</t>
  </si>
  <si>
    <t>30207</t>
  </si>
  <si>
    <t>530300231100001516993</t>
  </si>
  <si>
    <t>30217</t>
  </si>
  <si>
    <t>30299</t>
  </si>
  <si>
    <t>30201</t>
  </si>
  <si>
    <t>530300210000000022609</t>
  </si>
  <si>
    <t>退休公用经费</t>
  </si>
  <si>
    <t>530300210000000022607</t>
  </si>
  <si>
    <t>30215</t>
  </si>
  <si>
    <t>530300210000000022608</t>
  </si>
  <si>
    <t>30216</t>
  </si>
  <si>
    <t>530300210000000022604</t>
  </si>
  <si>
    <t>30228</t>
  </si>
  <si>
    <t>530300210000000022605</t>
  </si>
  <si>
    <t>30229</t>
  </si>
  <si>
    <t>530300210000000022606</t>
  </si>
  <si>
    <t>公务出行租车经费</t>
  </si>
  <si>
    <t>30239</t>
  </si>
  <si>
    <t>530300210000000022602</t>
  </si>
  <si>
    <t>行政人员公务交通补贴</t>
  </si>
  <si>
    <t>530300241100002449560</t>
  </si>
  <si>
    <t>遗属生活补助资金</t>
  </si>
  <si>
    <t>30305</t>
  </si>
  <si>
    <t>530300210000000022584</t>
  </si>
  <si>
    <t>公务员医疗费</t>
  </si>
  <si>
    <t>30111</t>
  </si>
  <si>
    <t>530300210000000022586</t>
  </si>
  <si>
    <t>离休人员医疗统筹费(行政)</t>
  </si>
  <si>
    <t>30307</t>
  </si>
  <si>
    <t>530300210000000022595</t>
  </si>
  <si>
    <t>退休公务员医疗费</t>
  </si>
  <si>
    <t>530300241100002468035</t>
  </si>
  <si>
    <t>其他人员支出</t>
  </si>
  <si>
    <t>30199</t>
  </si>
  <si>
    <t>预算05-1表</t>
  </si>
  <si>
    <t>项目支出预算表（其他运转类.特定目标类项目）</t>
  </si>
  <si>
    <t>项目分类</t>
  </si>
  <si>
    <t>经济科目编码</t>
  </si>
  <si>
    <t>经济科目名称</t>
  </si>
  <si>
    <t>本年拨款</t>
  </si>
  <si>
    <t>其中：本次下达</t>
  </si>
  <si>
    <t>车管业务专项经费</t>
  </si>
  <si>
    <t>专项业务类</t>
  </si>
  <si>
    <t>530300210000000017270</t>
  </si>
  <si>
    <t>30211</t>
  </si>
  <si>
    <t>30213</t>
  </si>
  <si>
    <t>30218</t>
  </si>
  <si>
    <t>30226</t>
  </si>
  <si>
    <t>31001</t>
  </si>
  <si>
    <t>31002</t>
  </si>
  <si>
    <t>31007</t>
  </si>
  <si>
    <t>非财政拨款经费</t>
  </si>
  <si>
    <t>530300210000000027200</t>
  </si>
  <si>
    <t>交通安全宣传教育专项经费</t>
  </si>
  <si>
    <t>530300210000000017269</t>
  </si>
  <si>
    <t>30202</t>
  </si>
  <si>
    <t>31003</t>
  </si>
  <si>
    <t>交通事故预防及处理专项经费</t>
  </si>
  <si>
    <t>530300210000000017360</t>
  </si>
  <si>
    <t>30227</t>
  </si>
  <si>
    <t>30231</t>
  </si>
  <si>
    <t>交通秩序管理专项经费</t>
  </si>
  <si>
    <t>530300210000000017267</t>
  </si>
  <si>
    <t>30214</t>
  </si>
  <si>
    <t>警务辅助人员专项经费</t>
  </si>
  <si>
    <t>530300210000000017272</t>
  </si>
  <si>
    <t>科技信息化建设专项经费</t>
  </si>
  <si>
    <t>530300210000000017273</t>
  </si>
  <si>
    <t>民警培训教育专项经费</t>
  </si>
  <si>
    <t>530300210000000017274</t>
  </si>
  <si>
    <t>曲靖市公安局交通警察支队曲陆高速公路交巡警大队二三四中队业务技术用房建设尾款专项经费</t>
  </si>
  <si>
    <t>530300221100000342188</t>
  </si>
  <si>
    <t>全市各村社兼职交通协管员经费补助专项经费</t>
  </si>
  <si>
    <t>民生类</t>
  </si>
  <si>
    <t>530300210000000017268</t>
  </si>
  <si>
    <t>39999</t>
  </si>
  <si>
    <t>物业管理专项经费</t>
  </si>
  <si>
    <t>530300210000000017271</t>
  </si>
  <si>
    <t>30209</t>
  </si>
  <si>
    <t>预算05-2表</t>
  </si>
  <si>
    <t>部门项目绩效目标表（本次下达）</t>
  </si>
  <si>
    <t>单位名称、项目名称</t>
  </si>
  <si>
    <t>项目年度绩效目标</t>
  </si>
  <si>
    <t>一级指标</t>
  </si>
  <si>
    <t>二级指标</t>
  </si>
  <si>
    <t>三级指标</t>
  </si>
  <si>
    <t>指标性质</t>
  </si>
  <si>
    <t>指标值</t>
  </si>
  <si>
    <t>度量单位</t>
  </si>
  <si>
    <t>指标属性</t>
  </si>
  <si>
    <t>指标内容</t>
  </si>
  <si>
    <t>2024年度支队及五个直属大队办公区、南海子车管所、支队三个生活区环境优美，清洁卫生，灭“四害”及时有效，达到卫生验收规范；苗木整齐有型，枝叶干净整洁，无枯枝残叶，按期浇水施肥防冰冻，确保苗木存活；安保工作全面到位无死角，无偷盗抢情况，杜绝打架斗殴、聚众闹事等现象发生；停车秩序井然，公务用车及私家车辆分别停放，无乱停乱放围堵现象；日常水电、五金维修维保及时高效，不影响办公区及生活区用水用电，确保各项工作正常开展。</t>
  </si>
  <si>
    <t>产出指标</t>
  </si>
  <si>
    <t>数量指标</t>
  </si>
  <si>
    <t>监督检查次数</t>
  </si>
  <si>
    <t>&gt;=</t>
  </si>
  <si>
    <t>365</t>
  </si>
  <si>
    <t>次</t>
  </si>
  <si>
    <t>定量指标</t>
  </si>
  <si>
    <t>反映委托单位对物业服务监督检查的次数的情况。</t>
  </si>
  <si>
    <t>设施设备（系统）检查检修次数</t>
  </si>
  <si>
    <t>反映电梯、空调、消防、安保、会议系统等设施设备检查检修次数的情况。（具体运用时，根据不同的设施对检查的要求进行检查频次的设置。）</t>
  </si>
  <si>
    <t>消防巡查次数</t>
  </si>
  <si>
    <t>反映每天消防巡查次数的情况。</t>
  </si>
  <si>
    <t>安保巡查次数</t>
  </si>
  <si>
    <t>2920</t>
  </si>
  <si>
    <t>反映每天安保巡查次数的情况。</t>
  </si>
  <si>
    <t>质量指标</t>
  </si>
  <si>
    <t>绿化存活率</t>
  </si>
  <si>
    <t>=</t>
  </si>
  <si>
    <t>100</t>
  </si>
  <si>
    <t>%</t>
  </si>
  <si>
    <t>反映绿化存活的情况。绿化存活率=存活绿化数（面积）/总绿化数（面积）*100%</t>
  </si>
  <si>
    <t>卫生保洁合格率</t>
  </si>
  <si>
    <t>反映卫生保洁检查验收合格的情况。卫生保洁合格率=卫生保洁检查验收合格次数/卫生保洁总次数*100%</t>
  </si>
  <si>
    <t>物管人员在岗率</t>
  </si>
  <si>
    <t>反映安保、消防服务人员等物管人员在岗的情况。物管人员在岗率=实际在岗工时/应在岗工时*100%</t>
  </si>
  <si>
    <t>零星修缮验收合格率</t>
  </si>
  <si>
    <t>反映零星修缮达标的情况。零星修缮验收合格率=零星修缮验收合格数量/零星修缮提交验收数量*100%</t>
  </si>
  <si>
    <t>时效指标</t>
  </si>
  <si>
    <t>零星修缮（维修）及时率</t>
  </si>
  <si>
    <t>反映零星修缮（维修）及时的情况。零星修缮（维修）及时率=在规定时间内完成零星修缮（维修）数量/报修数量*100%</t>
  </si>
  <si>
    <t>满意度指标</t>
  </si>
  <si>
    <t>服务对象满意度指标</t>
  </si>
  <si>
    <t>服务受益人员满意度</t>
  </si>
  <si>
    <t>90</t>
  </si>
  <si>
    <t>反映保安、保洁、餐饮服务、绿化养护服务受益人员满意程度。</t>
  </si>
  <si>
    <t>按照曲靖市发展改革委员会曲发改投资【2021】36号，曲靖市发展改革委员会关于曲靖市公安局交通警察支队曲陆高速公路交巡警大队二三四中队营房建设项目可行性研究报告的批复，项目估算投资704.11万元，项目中标价为678.01万元，已经支付一部分资金，2024年完成中队业务技术用房建设项目。</t>
  </si>
  <si>
    <t>主体工程完成率</t>
  </si>
  <si>
    <t>反映主体工程完成情况。
主体工程完成率=（按计划完成主体工程的工程量/计划完成主体工程量）*100%。</t>
  </si>
  <si>
    <t>工程数量</t>
  </si>
  <si>
    <t>个/标段</t>
  </si>
  <si>
    <t>反映工程设计实现的功能数量或工程的相对独立单元的数量。</t>
  </si>
  <si>
    <t>竣工验收合格率</t>
  </si>
  <si>
    <t>反映项目验收情况。
竣工验收合格率=（验收合格单元工程数量/完工单元工程总数）×100%。</t>
  </si>
  <si>
    <t>计划完工率</t>
  </si>
  <si>
    <t>反映工程按计划完工情况。
计划完工率=实际完成工程项目个数/按计划应完成项目个数。</t>
  </si>
  <si>
    <t>效益指标</t>
  </si>
  <si>
    <t>社会效益指标</t>
  </si>
  <si>
    <t>综合使用率</t>
  </si>
  <si>
    <t>反映设施建成后的利用、使用的情况。
综合使用率=（投入使用的基础建设工程建设内容/完成建设内容）*100%</t>
  </si>
  <si>
    <t>受益人群满意度</t>
  </si>
  <si>
    <t>调查人群中对设施建设或设施运行的满意度。
受益人群覆盖率=（调查人群中对设施建设或设施运行的人数/问卷调查人数）*100%</t>
  </si>
  <si>
    <t>2024年完成自助车管所设备维保、执法记录仪采集站维护及中心机房设备、核心数据库的运维；完成曲靖交警2024年道路交通安全科技管控设备建设项目，完成公安交通管理综合应用平台社会化服务系统升级改造，进行核心网络的安全加固工作，有效提升道路通行能力规范车辆行使和停放，避免交通拥堵，减少尾气排放；实现前端设备在线率95%、警务通使用率95%、网络通畅保障率95%的目标，全年整体新规划系统当年建设完成率95%和新建系统投入使用率100%的目标。</t>
  </si>
  <si>
    <t>项目实施个数</t>
  </si>
  <si>
    <t>年</t>
  </si>
  <si>
    <t>完成公安交通管理综合应用平台社会化服务系统升级改造工作建设1次，道路交通安全科技管控设备建设项目1次，网络安全加固1次。</t>
  </si>
  <si>
    <t>网络通畅保障率</t>
  </si>
  <si>
    <t>95</t>
  </si>
  <si>
    <t>保障交警业务专网通畅</t>
  </si>
  <si>
    <t>警务通使用率</t>
  </si>
  <si>
    <t>保障全支队民警警务通使用</t>
  </si>
  <si>
    <t>当年系统完成建设率</t>
  </si>
  <si>
    <t>完成本年度系统建设任务</t>
  </si>
  <si>
    <t>新建系统投入使用率</t>
  </si>
  <si>
    <t>确保新建系统投入使用</t>
  </si>
  <si>
    <t>交通违法行为降低比例</t>
  </si>
  <si>
    <t>定性指标</t>
  </si>
  <si>
    <t>交通违法行为降低比例。</t>
  </si>
  <si>
    <t>重大交通事故控制率</t>
  </si>
  <si>
    <t>控制降低重大交通事故的发生率。</t>
  </si>
  <si>
    <t>市民对交通管理工作的满意度</t>
  </si>
  <si>
    <t>为全市人民提供良好的交通环境保障，市民对交通管理工作的满意度。</t>
  </si>
  <si>
    <t>2024年度按照相关法律法规，办理实施国产小型机动车注册、变更、转移、注销登记业务；各类进口车的注册登记、转移登记、变更登记；校车注册登记、标牌核发业务；查封/解封业务，补换领机动车登记证书；委托核发检验合格标志；各类机动车抵押/解除抵押登记、补换领机动车号牌、行驶证，核发临时号牌业务，预计办理410000人次机动车行驶证业务；办理初次、增驾、持境外及军警驾驶证申领驾驶证业务；驾驶证补、换证业务、提交身体条件证明、审验业务；驾驶证申请校车驾驶资格、满分学习、恢复驾驶资格业务；驾驶证注销、变更、实习期考试及延期申请业务预计完成352874人次汽车类驾驶证许可考试业务；办理400000人次机动车驾驶证业务；每月按时为社会购买辅助考试人员购买五险，发放人员工资；降低考试作弊情况的发生率；确保考试过程中不发生重大安全事故；保障全市车驾管业务正常办理，深化落实便民利民措施，全面提升为人民服务水平，不断提高全市机动车和驾驶人对车驾管业务服务满意度。</t>
  </si>
  <si>
    <t>科目三小车考试服务人次</t>
  </si>
  <si>
    <t>154431</t>
  </si>
  <si>
    <t>人次</t>
  </si>
  <si>
    <t>汽车类驾驶证许可科目三小车考试服务</t>
  </si>
  <si>
    <t>科目三大车考试服务人次</t>
  </si>
  <si>
    <t>9555</t>
  </si>
  <si>
    <t>汽车类驾驶证许可科目三大车考试服务</t>
  </si>
  <si>
    <t>科目二小车考试服务人次</t>
  </si>
  <si>
    <t>180421</t>
  </si>
  <si>
    <t>汽车类驾驶证许可科目二小车考试服务</t>
  </si>
  <si>
    <t>科目二大车考试服务人次</t>
  </si>
  <si>
    <t>8467</t>
  </si>
  <si>
    <t>汽车类驾驶证许可科目二大车考试服务</t>
  </si>
  <si>
    <t>机动车行驶证业务</t>
  </si>
  <si>
    <t>410000</t>
  </si>
  <si>
    <t>机动车驾驶证业务</t>
  </si>
  <si>
    <t>400000</t>
  </si>
  <si>
    <t>办证通过率</t>
  </si>
  <si>
    <t>办证通过率情况</t>
  </si>
  <si>
    <t>工资发放及时率</t>
  </si>
  <si>
    <t>每月按时为社会辅助考试人员购买五险，发放人员工资</t>
  </si>
  <si>
    <t>驾驶证申领人对车架业务便捷性的认可度</t>
  </si>
  <si>
    <t>保障全市车驾管业务办理，便民利民不断提升，驾驶证申领人对车架业务便捷性的认可度。</t>
  </si>
  <si>
    <t>全市机动车驾驶人对车驾管业务服务满意度</t>
  </si>
  <si>
    <t>全市机动车驾驶人对车驾管业务服务满意度。</t>
  </si>
  <si>
    <t>2024年严格按照支队年初制定的考核目标要求，加强交通秩序管理，严查各类严重交通违法行为，着力消除隐患，落实交通信号灯配时智能化和交通标志标线标准化“两化”要求，加强新建、改建道路交通管理设施的配套建设，科学调整信号灯配时，合理设置指示和警告性标志标线，提高交通通行能力。开展交通秩序专项整治（春运、酒驾、查处涉车犯罪车辆行动等）不低于120次；处理简易程序和一般程序交通违法不低于20万起；通过日常打击涉车违法犯罪活动，重点使用伪造、变造的机动车或者使用其他机动车号牌、无牌无证等涉牌涉证违法行为突出的区域和路段，依法查处嫌疑机动车不低于80辆；，完成应急处突和交通警卫任务不低于120人次；交通违法信息采集和告知率达100%；交通安全标志标牌标线设置规范，车辆行驶和停放有序，不断提高群众对全市交通秩序的满意度。</t>
  </si>
  <si>
    <t>开展交通秩序专项整治（春运、酒驾、查处涉车犯罪车辆行动等）</t>
  </si>
  <si>
    <t>120</t>
  </si>
  <si>
    <t>处理简易程序和一般程序交通违法</t>
  </si>
  <si>
    <t>200000</t>
  </si>
  <si>
    <t>查处嫌疑机动车</t>
  </si>
  <si>
    <t>80</t>
  </si>
  <si>
    <t>查处嫌疑机动车.</t>
  </si>
  <si>
    <t>交通警卫引导任务</t>
  </si>
  <si>
    <t>交通警卫引导任务。</t>
  </si>
  <si>
    <t>交通违法信息采集和告知率</t>
  </si>
  <si>
    <t>交通违法信息采集和告知。</t>
  </si>
  <si>
    <t>交通安全标志标牌标线设置合理，规范车辆行驶和停放</t>
  </si>
  <si>
    <t>群众对全市交通秩序的满意度</t>
  </si>
  <si>
    <t>群众对全市交通秩序的满意度。</t>
  </si>
  <si>
    <t>2024年目标是全面贯彻落实《公安机关人民警察训练条令》和公安部全警大练兵要求；扎实推进专业训练和岗位练兵，组织民警综合业务能力提升培训229人次，公安交管外勤中队长及兼职教官培训155人次，拓宽训练思路，充实训练内容，提高训练实效；组织领导干部综合能力提升培训120人次，着力提高领导干部的综合素质和指挥决策能力；组织各部门交管专项业务分块专题培训1185人次，切实提高实战水平和岗位工作能力；推动全市交警系统教育训练工作全面、健康、稳定地发展，教育训练管理制度建设方面实现长效化，建立健全各项教育训练管理制度。</t>
  </si>
  <si>
    <t>领导干部综合能力提升培训</t>
  </si>
  <si>
    <t>领导干部综合能力提升培训。</t>
  </si>
  <si>
    <t>组织民警综合业务能力提升培训</t>
  </si>
  <si>
    <t>229</t>
  </si>
  <si>
    <t>组织民警综合业务能力提升培训。</t>
  </si>
  <si>
    <t>公安交管专项业务分块专题培训</t>
  </si>
  <si>
    <t>1185</t>
  </si>
  <si>
    <t>公安交管专项业务分块专题培训。</t>
  </si>
  <si>
    <t>全市公安交管外勤中队长和兼职教官培训</t>
  </si>
  <si>
    <t>155</t>
  </si>
  <si>
    <t>全市公安交管外勤中队长和兼职教官培训。</t>
  </si>
  <si>
    <t>参训率</t>
  </si>
  <si>
    <t>反映预算部门（单位）组织开展各类培训中预计参训情况。参训率=（年参训人数/应参训人数）*100%。</t>
  </si>
  <si>
    <t>培训出勤率</t>
  </si>
  <si>
    <t>反映预算部门（单位）组织开展各类培训中参训人员的出勤情况。培训出勤率=（实际出勤学员数量/参加培训学员数量）*100%。</t>
  </si>
  <si>
    <t>培训完成及时率</t>
  </si>
  <si>
    <t>用于反映培训任务及时完成的情况。</t>
  </si>
  <si>
    <t>提高民警和辅警的执法规范化水平和业务水平</t>
  </si>
  <si>
    <t>提高民警和辅警的执法规范化水平和业务水平。</t>
  </si>
  <si>
    <t>　 参加培训人员满意度</t>
  </si>
  <si>
    <t>　 参加培训人员满意度。</t>
  </si>
  <si>
    <t>2024年用于单位往来款等自有资金等会计核算工作。</t>
  </si>
  <si>
    <t>无</t>
  </si>
  <si>
    <t>元</t>
  </si>
  <si>
    <t>2024年严格按照规定每月按时购买五险和发放工资；组织388人次警务辅助人员进行身体健康体检；为390人次警务辅助人员购买伤害意外保险；按照规定及时为警务辅助人员配备服装，保障执法装备100%质量达标，对辞职和开除的警务辅助人员按照规定收回人民警察制式服装、标志标识和单警装备等执法装备。积极协调增加辅警工资福利待遇，落实改革举措及从优待警措施、制度，强化职业保障，加强文化育警，巩固文明单位创建成果，营造文化育警氛围，统筹推进群团组织发展，进一步增强民警辅警荣誉感和队伍的凝聚力、向心力。加强对辅警的教育培训，提高辅警办理交通管理业务能力，全力保障辖区安全，不断提升群众幸福感、满意度、安全感。</t>
  </si>
  <si>
    <t>组织体检人次</t>
  </si>
  <si>
    <t>388</t>
  </si>
  <si>
    <t>组织在职警务辅助人员进行身体。</t>
  </si>
  <si>
    <t>执法装备配备合格率</t>
  </si>
  <si>
    <t>按照规定为警务辅助人员配发执法装备。</t>
  </si>
  <si>
    <t>警用服装配发及时率</t>
  </si>
  <si>
    <t>按照规定及时为警务辅助人员配发警用服装
。</t>
  </si>
  <si>
    <t>保障好警务辅助人员待遇，提高警务辅助人员工作积极性</t>
  </si>
  <si>
    <t>走访调查社区群众满意度</t>
  </si>
  <si>
    <t>2024年，全市公安交警部门进一步规范执法，不断提高预防和处理道路交通事故能力和水平，更新补充道路交通事故勘查和安全防护装备，处理一般程序交通事故不低于22起；道路交通事故简易案件办理不低于3100起；100%组织开展疑难案件会诊及较大事故深度调查及评析，及时开展较大事故深度调查工作；根据道路安全风险情况及时聘请专家会商、评估危险路段，危险路段排查及临时性防护安装情况及时上报；肇事逃逸案件100%及时处理；保障人民群众的合法权益，公平、公正、公开的处理道路交通事故，有效预防和减少道路交通事故，着力消除事故隐患保护人民生命财产安全，确保全市道路交通秩序安全、有序、畅通，为曲靖社会经济发展创建良好的交通环境。</t>
  </si>
  <si>
    <t>道路交通事故一般案件办理</t>
  </si>
  <si>
    <t>起</t>
  </si>
  <si>
    <t>办理道路交通事故一般案件。</t>
  </si>
  <si>
    <t>道路交通事故简易案件办理</t>
  </si>
  <si>
    <t>3100</t>
  </si>
  <si>
    <t>办理道路交通事故简易案件。</t>
  </si>
  <si>
    <t>疑难案件会诊及较大事故深度调查及评析率</t>
  </si>
  <si>
    <t>对疑难案件会诊及较大事故深度调查及评析。</t>
  </si>
  <si>
    <t>危险路段排查及临时性防护安装情况及时上报率</t>
  </si>
  <si>
    <t>对危险路段排查及临时性防护.</t>
  </si>
  <si>
    <t>　 逃逸案件处理及时率</t>
  </si>
  <si>
    <t>逃逸案件及时办理。</t>
  </si>
  <si>
    <t>各种举措降低全市交通事故发生率，保护人民生命财产安全</t>
  </si>
  <si>
    <t>各种举措降低全市交通事故发生率，保护人民生命财产安全。</t>
  </si>
  <si>
    <t>服务对象满意度</t>
  </si>
  <si>
    <t>人民对支队交通事故预防及处理业务办理满意度。</t>
  </si>
  <si>
    <t>2024年主要目标是：一、印制交通安全宣传资料、宣传单、宣传册、海报等，购买宣传用品发放全市各交警大中队进行宣传，提高广大交通参与者自觉遵守交通安全法律法规的意识和自我防护能力。二、通过与电视台、广播、报社的合作，利用典型交通事故案列分析，强化全员交通安全意识。三、制作拍摄不低于7部道路交通安全宣传片，引导群众养成安全文明出行的良好习惯。
四、利用“122”“一盔一带””美丽乡村行“等主题活动，提醒广大交通参与者注意加强自身防护，切实提高自身交通安全意识和法治意识。五、通过编排交通安全主题小品、快板节目，利用赶集日到全市农村地区巡回演出宣传；利用”农村大喇叭“开展“美丽乡村行”交通安全宣传活动，提升广大农民群众的交通安全意识、文明意识。</t>
  </si>
  <si>
    <t>交通安全宣传资料印制、宣传单、宣传册、海报</t>
  </si>
  <si>
    <t>35万</t>
  </si>
  <si>
    <t>份</t>
  </si>
  <si>
    <t>交通安全宣传资料印制。</t>
  </si>
  <si>
    <t>与媒体协作</t>
  </si>
  <si>
    <t>与各级媒体开展协作。</t>
  </si>
  <si>
    <t>交通安全宣传片拍摄</t>
  </si>
  <si>
    <t>部</t>
  </si>
  <si>
    <t>拍摄交通安全宣传片</t>
  </si>
  <si>
    <t>交通安全进校园等宣传主题活动</t>
  </si>
  <si>
    <t>开展交通安全宣传主题活动</t>
  </si>
  <si>
    <t>文艺下乡</t>
  </si>
  <si>
    <t>30</t>
  </si>
  <si>
    <t>排演交通安全小品参与文艺下乡</t>
  </si>
  <si>
    <t>提高全市人民参与交通文明程度</t>
  </si>
  <si>
    <t>人民对交通环境满意度</t>
  </si>
  <si>
    <t>人民对交通环境满意度。</t>
  </si>
  <si>
    <t>组织在职警务辅助人员进行身体健康体检</t>
  </si>
  <si>
    <t>按照规定为警务辅助人员配发执法装备</t>
  </si>
  <si>
    <t>每月按时为警务辅助人员购买五险和发放工资</t>
  </si>
  <si>
    <t>按照规定及时为警务辅助人员配发警用服装</t>
  </si>
  <si>
    <t>走访调查社区群众满意度。</t>
  </si>
  <si>
    <t>预算05-3表</t>
  </si>
  <si>
    <t>项目支出绩效目标表（另文下达）</t>
  </si>
  <si>
    <t xml:space="preserve">    民警执勤岗位津贴</t>
  </si>
  <si>
    <t>做好本部门人员、公用经费保障，按规定落实干部职工各项待遇，支持部门正常履职。</t>
  </si>
  <si>
    <t>工资福利发放行政人数</t>
  </si>
  <si>
    <t>240</t>
  </si>
  <si>
    <t>人</t>
  </si>
  <si>
    <t>反映部门（单位）实际发放工资人员数量。工资福利包括：行政人员工资、社会保险、住房公积金、职业年金等。</t>
  </si>
  <si>
    <t>工资福利发放事业人数</t>
  </si>
  <si>
    <t>0</t>
  </si>
  <si>
    <t>反映部门（单位）实际发放事业编制人员数量。工资福利包括：事业人员工资、社会保险、住房公积金、职业年金等。</t>
  </si>
  <si>
    <t>供养离（退）休人员数</t>
  </si>
  <si>
    <t>102</t>
  </si>
  <si>
    <t>反映财政供养部门（单位）离（退）休人员数量。</t>
  </si>
  <si>
    <t>部门运转</t>
  </si>
  <si>
    <t>正常运转</t>
  </si>
  <si>
    <t/>
  </si>
  <si>
    <t>反映部门（单位）运转情况。</t>
  </si>
  <si>
    <t>单位人员满意度</t>
  </si>
  <si>
    <t>反映部门（单位）人员对工资福利发放的满意程度。</t>
  </si>
  <si>
    <t>社会公众满意度</t>
  </si>
  <si>
    <t>反映社会公众对部门（单位）履职情况的满意程度。</t>
  </si>
  <si>
    <t xml:space="preserve">    交警加班费</t>
  </si>
  <si>
    <t>预算06表</t>
  </si>
  <si>
    <t>政府性基金预算支出预算表</t>
  </si>
  <si>
    <t>单位名称：预算科</t>
  </si>
  <si>
    <t>单位名称</t>
  </si>
  <si>
    <t>本年政府性基金预算支出</t>
  </si>
  <si>
    <t>说明：曲靖市公安局交通警察支队2024年无政府性基金预算支出，故此表为空表。</t>
  </si>
  <si>
    <t>国有资本经营预算支出预算表</t>
  </si>
  <si>
    <t>本年国有资本经营预算支出</t>
  </si>
  <si>
    <t>说明：曲靖市公安局交通警察支队2024年无国有资本经营预算支出，故此表为空表。</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</si>
  <si>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</si>
  <si>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</si>
  <si>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</si>
  <si>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</si>
  <si>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</si>
  <si>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</si>
  <si>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</si>
  <si>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</si>
  <si>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</si>
  <si>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</si>
  <si>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</si>
  <si>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80400057</t>
  </si>
  <si>
    <t>执法办案办公家具购置</t>
  </si>
  <si>
    <t>A05000000 家具和用具</t>
  </si>
  <si>
    <t>批</t>
  </si>
  <si>
    <t>办公用复印纸</t>
  </si>
  <si>
    <t>A05040101 复印纸</t>
  </si>
  <si>
    <t>印制宣传单、宣传册，贴画海报印制</t>
  </si>
  <si>
    <t>C2309019999 其他印刷服务</t>
  </si>
  <si>
    <t>A02020000 办公设备</t>
  </si>
  <si>
    <t>驾驶证、行驶证外壳采购</t>
  </si>
  <si>
    <t>A07000000 物资</t>
  </si>
  <si>
    <t>档案室建设</t>
  </si>
  <si>
    <t>B01000000 房屋施工</t>
  </si>
  <si>
    <t>机动车号牌制作点号牌制作服务费</t>
  </si>
  <si>
    <t>C05990000 其他社会服务</t>
  </si>
  <si>
    <t>社会辅助考试员服务费</t>
  </si>
  <si>
    <t>社会化考场考试服务费（含三个县级考场）</t>
  </si>
  <si>
    <t>车管所车管业务音视频管理系统</t>
  </si>
  <si>
    <t>C16020300 软件集成实施服务</t>
  </si>
  <si>
    <t>C21040001 物业管理服务</t>
  </si>
  <si>
    <t>直属大队办公设备购置</t>
  </si>
  <si>
    <t>A02000000 设备</t>
  </si>
  <si>
    <t>购买计算机设备</t>
  </si>
  <si>
    <t>台</t>
  </si>
  <si>
    <t>294</t>
  </si>
  <si>
    <t>曲靖交警2024年道路交通安全科技管控设备建设项目</t>
  </si>
  <si>
    <t>A02370200 交通管理设备</t>
  </si>
  <si>
    <t>曲靖交警支队2024年网络安全加固项目</t>
  </si>
  <si>
    <t>C16000000 信息技术服务</t>
  </si>
  <si>
    <t>公安交通管理综合应用平台社会化服务系统升级改造项目</t>
  </si>
  <si>
    <t>C16020000 信息系统集成实施服务</t>
  </si>
  <si>
    <t>2024年交警支队中心机房整体运维费用</t>
  </si>
  <si>
    <t>C16070000 运行维护服务</t>
  </si>
  <si>
    <t>车辆保险费</t>
  </si>
  <si>
    <t>C1804010201 机动车保险服务</t>
  </si>
  <si>
    <t>车辆修理费</t>
  </si>
  <si>
    <t>C23120300 车辆维修和保养服务</t>
  </si>
  <si>
    <t>预算09表</t>
  </si>
  <si>
    <t>政府购买服务预算表</t>
  </si>
  <si>
    <t>政府购买服务项目</t>
  </si>
  <si>
    <t>政府购买服务指导性目录代码</t>
  </si>
  <si>
    <t>基本支出/项目支出</t>
  </si>
  <si>
    <t>所属服务类别</t>
  </si>
  <si>
    <t>所属服务领域</t>
  </si>
  <si>
    <t>购买内容简述</t>
  </si>
  <si>
    <t>单位自筹</t>
  </si>
  <si>
    <t>合    计</t>
  </si>
  <si>
    <t>说明：曲靖市公安局交通警察支队2024年无政府购买服务，故此表为空表。</t>
  </si>
  <si>
    <t>预算10-1表</t>
  </si>
  <si>
    <t>市对下转移支付预算表</t>
  </si>
  <si>
    <t>单位名称（项目）</t>
  </si>
  <si>
    <t>地区</t>
  </si>
  <si>
    <t>政府性基金</t>
  </si>
  <si>
    <t>开发区</t>
  </si>
  <si>
    <t>麒麟区</t>
  </si>
  <si>
    <t>沾益区</t>
  </si>
  <si>
    <t>马龙区</t>
  </si>
  <si>
    <t>宣威市</t>
  </si>
  <si>
    <t>富源县</t>
  </si>
  <si>
    <t>罗平县</t>
  </si>
  <si>
    <t>师宗县</t>
  </si>
  <si>
    <t>陆良县</t>
  </si>
  <si>
    <t>会泽县</t>
  </si>
  <si>
    <t>预算10-2表</t>
  </si>
  <si>
    <t>市对下转移支付绩效目标表</t>
  </si>
  <si>
    <t>2024年全市兼职交通协管员按照要求，开展劝导提醒、宣传教育活动不低于80万次；发现重大交通安全隐患或交通违法行为不能及时消除或制止的，及时向交警中队或派出所报告，兼职协管员经费每年度按时发放到位，不断提升提高农村地区道路交通安全管理水平。</t>
  </si>
  <si>
    <t>80万次</t>
  </si>
  <si>
    <t>开展劝导提醒、宣传教育活动</t>
  </si>
  <si>
    <t>发现重大交通安全隐患或交通违法行为及时向交警中队或派出所报告。</t>
  </si>
  <si>
    <t>提高农村地区道路交通安全管理水平</t>
  </si>
  <si>
    <t>兼职协管员对经费发放到位情况。</t>
  </si>
  <si>
    <t>预算11表</t>
  </si>
  <si>
    <t>新增资产配置表</t>
  </si>
  <si>
    <t>资产类别</t>
  </si>
  <si>
    <t>资产分类代码.名称</t>
  </si>
  <si>
    <t>资产名称</t>
  </si>
  <si>
    <t>计量单位</t>
  </si>
  <si>
    <t>财政部门批复数（万元）</t>
  </si>
  <si>
    <t>单价</t>
  </si>
  <si>
    <t>金额</t>
  </si>
  <si>
    <t>家具和用具</t>
  </si>
  <si>
    <t>A05010000 家具</t>
  </si>
  <si>
    <t>设备</t>
  </si>
  <si>
    <t>房屋和构筑物</t>
  </si>
  <si>
    <t>A01010201 警察业务用房</t>
  </si>
  <si>
    <t>车管所档案室建设</t>
  </si>
  <si>
    <t>A02010000 信息化设备</t>
  </si>
  <si>
    <t>预算12表</t>
  </si>
  <si>
    <t>上级补助项目支出预算表</t>
  </si>
  <si>
    <t>上级补助</t>
  </si>
  <si>
    <t>说明：曲靖市公安局交通警察支队2024年无上级补助项目支出，故此表为空表。</t>
  </si>
  <si>
    <t>预算13表</t>
  </si>
  <si>
    <t>部门项目中期规划预算表</t>
  </si>
  <si>
    <t>项目级次</t>
  </si>
  <si>
    <t>2024年</t>
  </si>
  <si>
    <t>2025年</t>
  </si>
  <si>
    <t>2026年</t>
  </si>
  <si>
    <t>116 其他人员支出</t>
  </si>
  <si>
    <t>本级</t>
  </si>
  <si>
    <t>311 专项业务类</t>
  </si>
  <si>
    <t>322 民生类</t>
  </si>
  <si>
    <t>对下</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</si>
</sst>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_);[Red]\-0.00\ "/>
    <numFmt numFmtId="179" formatCode="#,##0.00;\-#,##0.00;;@"/>
    <numFmt numFmtId="180" formatCode="hh:mm:ss"/>
    <numFmt numFmtId="181" formatCode="#,##0;\-#,##0;;@"/>
    <numFmt numFmtId="182" formatCode="#,##0.00_);[Red]\-#,##0.00\ "/>
  </numFmts>
  <fonts count="57">
    <font>
      <sz val="11"/>
      <color theme="1"/>
      <name val="宋体"/>
      <charset val="134"/>
      <scheme val="minor"/>
    </font>
    <font>
      <sz val="10"/>
      <color rgb="FF000000"/>
      <name val="宋体"/>
      <charset val="134"/>
    </font>
    <font>
      <b/>
      <sz val="23"/>
      <color rgb="FF000000"/>
      <name val="宋体"/>
      <charset val="134"/>
    </font>
    <font>
      <sz val="11"/>
      <color rgb="FF000000"/>
      <name val="宋体"/>
      <charset val="134"/>
    </font>
    <font>
      <sz val="9"/>
      <color theme="1"/>
      <name val="宋体"/>
      <charset val="134"/>
    </font>
    <font>
      <sz val="9"/>
      <color rgb="FF000000"/>
      <name val="宋体"/>
      <charset val="134"/>
    </font>
    <font>
      <b/>
      <sz val="22"/>
      <color rgb="FF000000"/>
      <name val="宋体"/>
      <charset val="134"/>
    </font>
    <font>
      <sz val="12"/>
      <color indexed="8"/>
      <name val="宋体"/>
      <charset val="134"/>
    </font>
    <font>
      <sz val="10"/>
      <color rgb="FF000000"/>
      <name val="Arial"/>
      <charset val="134"/>
    </font>
    <font>
      <sz val="32"/>
      <color rgb="FF000000"/>
      <name val="宋体"/>
      <charset val="134"/>
    </font>
    <font>
      <sz val="10"/>
      <color rgb="FFFFFFFF"/>
      <name val="宋体"/>
      <charset val="134"/>
    </font>
    <font>
      <b/>
      <sz val="21"/>
      <color rgb="FF000000"/>
      <name val="宋体"/>
      <charset val="134"/>
    </font>
    <font>
      <sz val="11"/>
      <color rgb="FFFFFFFF"/>
      <name val="宋体"/>
      <charset val="134"/>
    </font>
    <font>
      <sz val="11"/>
      <color theme="1"/>
      <name val="Calibri"/>
      <charset val="134"/>
    </font>
    <font>
      <sz val="11"/>
      <color rgb="FF000000"/>
      <name val="宋体"/>
      <charset val="134"/>
      <scheme val="minor"/>
    </font>
    <font>
      <sz val="9"/>
      <color rgb="FF000000"/>
      <name val="宋体"/>
      <charset val="134"/>
      <scheme val="minor"/>
    </font>
    <font>
      <sz val="9"/>
      <color rgb="FF000000"/>
      <name val="SimSun"/>
      <charset val="134"/>
    </font>
    <font>
      <sz val="10"/>
      <name val="宋体"/>
      <charset val="134"/>
    </font>
    <font>
      <sz val="9.75"/>
      <color rgb="FF000000"/>
      <name val="宋体"/>
      <charset val="134"/>
      <scheme val="minor"/>
    </font>
    <font>
      <sz val="9.75"/>
      <color rgb="FF000000"/>
      <name val="SimSun"/>
      <charset val="134"/>
    </font>
    <font>
      <sz val="18"/>
      <color rgb="FF000000"/>
      <name val="Microsoft Sans Serif"/>
      <charset val="134"/>
    </font>
    <font>
      <sz val="12"/>
      <color rgb="FF000000"/>
      <name val="宋体"/>
      <charset val="134"/>
    </font>
    <font>
      <b/>
      <sz val="9"/>
      <color theme="1"/>
      <name val="宋体"/>
      <charset val="134"/>
    </font>
    <font>
      <sz val="20"/>
      <color rgb="FF000000"/>
      <name val="宋体"/>
      <charset val="134"/>
    </font>
    <font>
      <sz val="20"/>
      <color rgb="FF000000"/>
      <name val="Microsoft Sans Serif"/>
      <charset val="134"/>
    </font>
    <font>
      <sz val="10.5"/>
      <color rgb="FF000000"/>
      <name val="normal"/>
      <charset val="134"/>
    </font>
    <font>
      <sz val="10.5"/>
      <color rgb="FF000000"/>
      <name val="SimSun"/>
      <charset val="134"/>
    </font>
    <font>
      <sz val="10.5"/>
      <color rgb="FF000000"/>
      <name val="宋体"/>
      <charset val="134"/>
      <scheme val="minor"/>
    </font>
    <font>
      <sz val="10.5"/>
      <color rgb="FF000000"/>
      <name val="宋体"/>
      <charset val="134"/>
    </font>
    <font>
      <sz val="9"/>
      <name val="宋体"/>
      <charset val="134"/>
    </font>
    <font>
      <sz val="22"/>
      <color rgb="FF000000"/>
      <name val="方正小标宋简体"/>
      <charset val="134"/>
    </font>
    <font>
      <sz val="20"/>
      <color rgb="FF000000"/>
      <name val="方正小标宋简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rgb="FF000000"/>
      <name val="Microsoft YaHei UI"/>
      <charset val="134"/>
    </font>
    <font>
      <b/>
      <sz val="10"/>
      <color rgb="FF000000"/>
      <name val="宋体"/>
      <charset val="134"/>
    </font>
    <font>
      <b/>
      <sz val="20"/>
      <color rgb="FF000000"/>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rgb="FF000000"/>
      </left>
      <right/>
      <top style="thin">
        <color rgb="FF000000"/>
      </top>
      <bottom/>
      <diagonal/>
    </border>
  </borders>
  <cellStyleXfs count="66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2" borderId="17"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8" applyNumberFormat="0" applyFill="0" applyAlignment="0" applyProtection="0">
      <alignment vertical="center"/>
    </xf>
    <xf numFmtId="0" fontId="40" fillId="0" borderId="18" applyNumberFormat="0" applyFill="0" applyAlignment="0" applyProtection="0">
      <alignment vertical="center"/>
    </xf>
    <xf numFmtId="0" fontId="41" fillId="0" borderId="19" applyNumberFormat="0" applyFill="0" applyAlignment="0" applyProtection="0">
      <alignment vertical="center"/>
    </xf>
    <xf numFmtId="0" fontId="41" fillId="0" borderId="0" applyNumberFormat="0" applyFill="0" applyBorder="0" applyAlignment="0" applyProtection="0">
      <alignment vertical="center"/>
    </xf>
    <xf numFmtId="0" fontId="42" fillId="3" borderId="20" applyNumberFormat="0" applyAlignment="0" applyProtection="0">
      <alignment vertical="center"/>
    </xf>
    <xf numFmtId="0" fontId="43" fillId="4" borderId="21" applyNumberFormat="0" applyAlignment="0" applyProtection="0">
      <alignment vertical="center"/>
    </xf>
    <xf numFmtId="0" fontId="44" fillId="4" borderId="20" applyNumberFormat="0" applyAlignment="0" applyProtection="0">
      <alignment vertical="center"/>
    </xf>
    <xf numFmtId="0" fontId="45" fillId="5" borderId="22" applyNumberFormat="0" applyAlignment="0" applyProtection="0">
      <alignment vertical="center"/>
    </xf>
    <xf numFmtId="0" fontId="46" fillId="0" borderId="23" applyNumberFormat="0" applyFill="0" applyAlignment="0" applyProtection="0">
      <alignment vertical="center"/>
    </xf>
    <xf numFmtId="0" fontId="47" fillId="0" borderId="24" applyNumberFormat="0" applyFill="0" applyAlignment="0" applyProtection="0">
      <alignment vertical="center"/>
    </xf>
    <xf numFmtId="0" fontId="48" fillId="6" borderId="0" applyNumberFormat="0" applyBorder="0" applyAlignment="0" applyProtection="0">
      <alignment vertical="center"/>
    </xf>
    <xf numFmtId="0" fontId="49" fillId="7" borderId="0" applyNumberFormat="0" applyBorder="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2"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1" fillId="32" borderId="0" applyNumberFormat="0" applyBorder="0" applyAlignment="0" applyProtection="0">
      <alignment vertical="center"/>
    </xf>
    <xf numFmtId="0" fontId="1" fillId="0" borderId="0">
      <alignment horizontal="right"/>
    </xf>
    <xf numFmtId="0" fontId="3" fillId="0" borderId="5">
      <alignment horizontal="center" vertical="center"/>
      <protection locked="0"/>
    </xf>
    <xf numFmtId="0" fontId="3" fillId="0" borderId="3">
      <alignment horizontal="center" vertical="center"/>
      <protection locked="0"/>
    </xf>
    <xf numFmtId="0" fontId="3" fillId="0" borderId="15">
      <alignment horizontal="center" vertical="center" wrapText="1"/>
    </xf>
    <xf numFmtId="0" fontId="1" fillId="0" borderId="0">
      <alignment horizontal="right" vertical="center"/>
      <protection locked="0"/>
    </xf>
    <xf numFmtId="0" fontId="32" fillId="0" borderId="0">
      <alignment horizontal="center" vertical="center"/>
    </xf>
    <xf numFmtId="0" fontId="3" fillId="0" borderId="0"/>
    <xf numFmtId="0" fontId="53" fillId="0" borderId="0">
      <alignment vertical="top"/>
      <protection locked="0"/>
    </xf>
    <xf numFmtId="49" fontId="3" fillId="0" borderId="5">
      <alignment horizontal="center" vertical="center" wrapText="1"/>
    </xf>
    <xf numFmtId="0" fontId="1" fillId="0" borderId="2">
      <alignment horizontal="center" vertical="center" wrapText="1"/>
      <protection locked="0"/>
    </xf>
    <xf numFmtId="0" fontId="3" fillId="0" borderId="1">
      <alignment horizontal="center" vertical="center"/>
    </xf>
    <xf numFmtId="0" fontId="1" fillId="0" borderId="7">
      <alignment horizontal="center" vertical="center"/>
      <protection locked="0"/>
    </xf>
    <xf numFmtId="4" fontId="5" fillId="0" borderId="12">
      <alignment horizontal="right" vertical="center"/>
      <protection locked="0"/>
    </xf>
    <xf numFmtId="0" fontId="3" fillId="0" borderId="0"/>
    <xf numFmtId="176" fontId="29" fillId="0" borderId="1">
      <alignment horizontal="right" vertical="center"/>
    </xf>
    <xf numFmtId="0" fontId="3" fillId="0" borderId="0">
      <alignment horizontal="left" vertical="center"/>
      <protection locked="0"/>
    </xf>
    <xf numFmtId="0" fontId="3" fillId="0" borderId="12">
      <alignment horizontal="center" vertical="center"/>
    </xf>
    <xf numFmtId="0" fontId="1" fillId="0" borderId="5">
      <alignment horizontal="center" vertical="center" wrapText="1"/>
      <protection locked="0"/>
    </xf>
    <xf numFmtId="0" fontId="1" fillId="0" borderId="1">
      <alignment horizontal="center" vertical="center"/>
      <protection locked="0"/>
    </xf>
    <xf numFmtId="0" fontId="5" fillId="0" borderId="1">
      <alignment horizontal="right" vertical="center" wrapText="1"/>
    </xf>
    <xf numFmtId="0" fontId="3" fillId="0" borderId="16">
      <alignment horizontal="center" vertical="center" wrapText="1"/>
      <protection locked="0"/>
    </xf>
    <xf numFmtId="0" fontId="5" fillId="0" borderId="12">
      <alignment horizontal="left" vertical="center"/>
    </xf>
    <xf numFmtId="0" fontId="5" fillId="0" borderId="0">
      <alignment vertical="top"/>
      <protection locked="0"/>
    </xf>
    <xf numFmtId="0" fontId="3" fillId="0" borderId="6">
      <alignment horizontal="center" vertical="center"/>
    </xf>
    <xf numFmtId="0" fontId="53" fillId="0" borderId="0">
      <alignment vertical="top"/>
      <protection locked="0"/>
    </xf>
    <xf numFmtId="0" fontId="3" fillId="0" borderId="15">
      <alignment horizontal="center" vertical="center" wrapText="1"/>
      <protection locked="0"/>
    </xf>
    <xf numFmtId="0" fontId="5" fillId="0" borderId="0">
      <alignment horizontal="right" vertical="center"/>
    </xf>
    <xf numFmtId="0" fontId="5" fillId="0" borderId="7">
      <alignment horizontal="left" vertical="center"/>
      <protection locked="0"/>
    </xf>
    <xf numFmtId="4" fontId="5" fillId="0" borderId="1">
      <alignment horizontal="right" vertical="center"/>
      <protection locked="0"/>
    </xf>
    <xf numFmtId="0" fontId="3" fillId="0" borderId="1">
      <alignment vertical="center" wrapText="1"/>
    </xf>
    <xf numFmtId="0" fontId="5" fillId="0" borderId="12">
      <alignment horizontal="left" vertical="center" wrapText="1"/>
    </xf>
    <xf numFmtId="0" fontId="3" fillId="0" borderId="12">
      <alignment horizontal="center" vertical="center"/>
      <protection locked="0"/>
    </xf>
    <xf numFmtId="0" fontId="1" fillId="0" borderId="0"/>
    <xf numFmtId="49" fontId="1" fillId="0" borderId="1">
      <alignment horizontal="center"/>
    </xf>
    <xf numFmtId="0" fontId="1" fillId="0" borderId="0">
      <alignment vertical="top"/>
    </xf>
    <xf numFmtId="0" fontId="3" fillId="0" borderId="3">
      <alignment horizontal="center" vertical="center"/>
    </xf>
    <xf numFmtId="0" fontId="3" fillId="0" borderId="3">
      <alignment horizontal="center" vertical="center" wrapText="1"/>
    </xf>
    <xf numFmtId="0" fontId="2" fillId="0" borderId="0">
      <alignment horizontal="center" vertical="center"/>
    </xf>
    <xf numFmtId="0" fontId="1" fillId="0" borderId="12">
      <alignment horizontal="center" vertical="center"/>
      <protection locked="0"/>
    </xf>
    <xf numFmtId="4" fontId="5" fillId="0" borderId="12">
      <alignment horizontal="right" vertical="center"/>
      <protection locked="0"/>
    </xf>
    <xf numFmtId="0" fontId="3" fillId="0" borderId="2">
      <alignment horizontal="center" vertical="center" wrapText="1"/>
      <protection locked="0"/>
    </xf>
    <xf numFmtId="49" fontId="3" fillId="0" borderId="1">
      <alignment horizontal="center" vertical="center"/>
      <protection locked="0"/>
    </xf>
    <xf numFmtId="0" fontId="5" fillId="0" borderId="0">
      <alignment horizontal="right" vertical="center"/>
    </xf>
    <xf numFmtId="0" fontId="5" fillId="0" borderId="1">
      <alignment horizontal="center" vertical="center"/>
      <protection locked="0"/>
    </xf>
    <xf numFmtId="4" fontId="5" fillId="0" borderId="1">
      <alignment horizontal="right" vertical="center" wrapText="1"/>
    </xf>
    <xf numFmtId="0" fontId="5" fillId="0" borderId="0">
      <alignment vertical="top"/>
      <protection locked="0"/>
    </xf>
    <xf numFmtId="0" fontId="3" fillId="0" borderId="15">
      <alignment horizontal="center" vertical="center"/>
    </xf>
    <xf numFmtId="0" fontId="1" fillId="0" borderId="5">
      <alignment horizontal="center" vertical="center" wrapText="1"/>
      <protection locked="0"/>
    </xf>
    <xf numFmtId="0" fontId="1" fillId="0" borderId="0">
      <alignment vertical="center"/>
    </xf>
    <xf numFmtId="0" fontId="1" fillId="0" borderId="0"/>
    <xf numFmtId="0" fontId="3" fillId="0" borderId="2">
      <alignment horizontal="center" vertical="center" wrapText="1"/>
      <protection locked="0"/>
    </xf>
    <xf numFmtId="0" fontId="1" fillId="0" borderId="0">
      <alignment horizontal="right" vertical="center"/>
      <protection locked="0"/>
    </xf>
    <xf numFmtId="0" fontId="53" fillId="0" borderId="0">
      <alignment vertical="top"/>
      <protection locked="0"/>
    </xf>
    <xf numFmtId="0" fontId="2" fillId="0" borderId="0">
      <alignment horizontal="center" vertical="center"/>
    </xf>
    <xf numFmtId="0" fontId="5" fillId="0" borderId="0">
      <alignment horizontal="left" vertical="center"/>
      <protection locked="0"/>
    </xf>
    <xf numFmtId="0" fontId="2" fillId="0" borderId="0">
      <alignment horizontal="center" vertical="center"/>
    </xf>
    <xf numFmtId="0" fontId="1" fillId="0" borderId="0"/>
    <xf numFmtId="0" fontId="5" fillId="0" borderId="0">
      <alignment horizontal="right" vertical="center"/>
    </xf>
    <xf numFmtId="0" fontId="3" fillId="0" borderId="5">
      <alignment horizontal="center" vertical="center"/>
    </xf>
    <xf numFmtId="0" fontId="3" fillId="0" borderId="6">
      <alignment horizontal="center" vertical="center"/>
    </xf>
    <xf numFmtId="0" fontId="5" fillId="0" borderId="1">
      <alignment horizontal="left" vertical="top" wrapText="1"/>
    </xf>
    <xf numFmtId="0" fontId="3" fillId="0" borderId="3">
      <alignment horizontal="center" vertical="center" wrapText="1"/>
    </xf>
    <xf numFmtId="0" fontId="1" fillId="0" borderId="0">
      <alignment vertical="top"/>
    </xf>
    <xf numFmtId="0" fontId="1" fillId="0" borderId="0">
      <alignment horizontal="right" vertical="center"/>
    </xf>
    <xf numFmtId="0" fontId="3" fillId="0" borderId="5">
      <alignment horizontal="center" vertical="center"/>
    </xf>
    <xf numFmtId="0" fontId="5" fillId="0" borderId="1">
      <alignment horizontal="left" vertical="center"/>
    </xf>
    <xf numFmtId="177" fontId="29" fillId="0" borderId="1">
      <alignment horizontal="right" vertical="center"/>
    </xf>
    <xf numFmtId="4" fontId="33" fillId="0" borderId="13">
      <alignment horizontal="right" vertical="center"/>
    </xf>
    <xf numFmtId="0" fontId="5" fillId="0" borderId="1">
      <alignment horizontal="right" vertical="center"/>
    </xf>
    <xf numFmtId="0" fontId="3" fillId="0" borderId="4">
      <alignment horizontal="center" vertical="center"/>
    </xf>
    <xf numFmtId="0" fontId="3" fillId="0" borderId="2">
      <alignment horizontal="center" vertical="center"/>
    </xf>
    <xf numFmtId="0" fontId="1" fillId="0" borderId="15">
      <alignment horizontal="center" vertical="center" wrapText="1"/>
      <protection locked="0"/>
    </xf>
    <xf numFmtId="0" fontId="8" fillId="0" borderId="0">
      <alignment vertical="top"/>
    </xf>
    <xf numFmtId="0" fontId="8" fillId="0" borderId="0"/>
    <xf numFmtId="0" fontId="3" fillId="0" borderId="4">
      <alignment horizontal="center" vertical="center"/>
    </xf>
    <xf numFmtId="0" fontId="1" fillId="0" borderId="16">
      <alignment horizontal="center" vertical="center" wrapText="1"/>
    </xf>
    <xf numFmtId="0" fontId="3" fillId="0" borderId="2">
      <alignment horizontal="center" vertical="center"/>
    </xf>
    <xf numFmtId="0" fontId="1" fillId="0" borderId="0"/>
    <xf numFmtId="49" fontId="10" fillId="0" borderId="0">
      <protection locked="0"/>
    </xf>
    <xf numFmtId="0" fontId="3" fillId="0" borderId="7">
      <alignment horizontal="center" vertical="center" wrapText="1"/>
    </xf>
    <xf numFmtId="10" fontId="29" fillId="0" borderId="1">
      <alignment horizontal="right" vertical="center"/>
    </xf>
    <xf numFmtId="178" fontId="5" fillId="0" borderId="1">
      <alignment horizontal="right" vertical="center" wrapText="1"/>
      <protection locked="0"/>
    </xf>
    <xf numFmtId="0" fontId="5" fillId="0" borderId="1">
      <alignment horizontal="left" vertical="center"/>
    </xf>
    <xf numFmtId="0" fontId="1" fillId="0" borderId="12">
      <alignment horizontal="center" vertical="center"/>
    </xf>
    <xf numFmtId="0" fontId="3" fillId="0" borderId="4">
      <alignment horizontal="center" vertical="center"/>
    </xf>
    <xf numFmtId="0" fontId="3" fillId="0" borderId="1">
      <alignment horizontal="center" vertical="center"/>
    </xf>
    <xf numFmtId="0" fontId="5" fillId="0" borderId="0">
      <alignment horizontal="left" vertical="center"/>
    </xf>
    <xf numFmtId="0" fontId="2" fillId="0" borderId="0">
      <alignment horizontal="center" vertical="center"/>
    </xf>
    <xf numFmtId="49" fontId="3" fillId="0" borderId="7">
      <alignment horizontal="center" vertical="center" wrapText="1"/>
    </xf>
    <xf numFmtId="4" fontId="3" fillId="0" borderId="1">
      <alignment vertical="center"/>
    </xf>
    <xf numFmtId="0" fontId="6" fillId="0" borderId="0">
      <alignment horizontal="center" vertical="center"/>
    </xf>
    <xf numFmtId="0" fontId="54" fillId="0" borderId="6">
      <alignment horizontal="center" vertical="center"/>
    </xf>
    <xf numFmtId="0" fontId="3" fillId="0" borderId="5">
      <alignment horizontal="center" vertical="center"/>
    </xf>
    <xf numFmtId="0" fontId="3" fillId="0" borderId="15">
      <alignment horizontal="center" vertical="center"/>
    </xf>
    <xf numFmtId="179" fontId="29" fillId="0" borderId="1">
      <alignment horizontal="right" vertical="center"/>
    </xf>
    <xf numFmtId="0" fontId="5" fillId="0" borderId="12">
      <alignment horizontal="left" vertical="center" wrapText="1"/>
    </xf>
    <xf numFmtId="0" fontId="3" fillId="0" borderId="0">
      <protection locked="0"/>
    </xf>
    <xf numFmtId="49" fontId="29" fillId="0" borderId="1">
      <alignment horizontal="left" vertical="center" wrapText="1"/>
    </xf>
    <xf numFmtId="49" fontId="1" fillId="0" borderId="0"/>
    <xf numFmtId="0" fontId="3" fillId="0" borderId="5">
      <alignment horizontal="center" vertical="center"/>
    </xf>
    <xf numFmtId="0" fontId="53" fillId="0" borderId="0">
      <alignment vertical="top"/>
      <protection locked="0"/>
    </xf>
    <xf numFmtId="179" fontId="29" fillId="0" borderId="1">
      <alignment horizontal="right" vertical="center"/>
    </xf>
    <xf numFmtId="0" fontId="8" fillId="0" borderId="0">
      <alignment vertical="top"/>
    </xf>
    <xf numFmtId="0" fontId="3" fillId="0" borderId="0">
      <alignment horizontal="right" wrapText="1"/>
    </xf>
    <xf numFmtId="180" fontId="29" fillId="0" borderId="1">
      <alignment horizontal="right" vertical="center"/>
    </xf>
    <xf numFmtId="49" fontId="1" fillId="0" borderId="0"/>
    <xf numFmtId="181" fontId="29" fillId="0" borderId="1">
      <alignment horizontal="right" vertical="center"/>
    </xf>
    <xf numFmtId="0" fontId="3" fillId="0" borderId="5">
      <alignment horizontal="center" vertical="center"/>
    </xf>
    <xf numFmtId="0" fontId="3" fillId="0" borderId="0"/>
    <xf numFmtId="0" fontId="54" fillId="0" borderId="7">
      <alignment horizontal="center" vertical="center"/>
    </xf>
    <xf numFmtId="0" fontId="8" fillId="0" borderId="1"/>
    <xf numFmtId="0" fontId="5" fillId="0" borderId="4">
      <alignment horizontal="left" vertical="center"/>
    </xf>
    <xf numFmtId="0" fontId="1" fillId="0" borderId="1">
      <alignment horizontal="center" vertical="center"/>
    </xf>
    <xf numFmtId="0" fontId="1" fillId="0" borderId="6">
      <alignment horizontal="center" vertical="center" wrapText="1"/>
    </xf>
    <xf numFmtId="49" fontId="3" fillId="0" borderId="1">
      <alignment horizontal="center" vertical="center"/>
      <protection locked="0"/>
    </xf>
    <xf numFmtId="0" fontId="3" fillId="0" borderId="7">
      <alignment horizontal="center" vertical="center"/>
      <protection locked="0"/>
    </xf>
    <xf numFmtId="0" fontId="1" fillId="0" borderId="1"/>
    <xf numFmtId="0" fontId="33" fillId="0" borderId="4">
      <alignment horizontal="center" vertical="center"/>
    </xf>
    <xf numFmtId="0" fontId="5" fillId="0" borderId="7">
      <alignment horizontal="right" vertical="center"/>
      <protection locked="0"/>
    </xf>
    <xf numFmtId="3" fontId="1" fillId="0" borderId="5">
      <alignment horizontal="center" vertical="center"/>
    </xf>
    <xf numFmtId="0" fontId="1" fillId="0" borderId="1"/>
    <xf numFmtId="0" fontId="1" fillId="0" borderId="0">
      <alignment horizontal="right" vertical="center"/>
    </xf>
    <xf numFmtId="0" fontId="33" fillId="0" borderId="4">
      <alignment horizontal="center" vertical="center"/>
      <protection locked="0"/>
    </xf>
    <xf numFmtId="4" fontId="5" fillId="0" borderId="1">
      <alignment horizontal="right" vertical="center"/>
    </xf>
    <xf numFmtId="3" fontId="1" fillId="0" borderId="1">
      <alignment horizontal="center" vertical="center"/>
    </xf>
    <xf numFmtId="0" fontId="3" fillId="0" borderId="7">
      <alignment horizontal="center" vertical="center"/>
    </xf>
    <xf numFmtId="0" fontId="1" fillId="0" borderId="0">
      <alignment horizontal="right"/>
    </xf>
    <xf numFmtId="0" fontId="2" fillId="0" borderId="0">
      <alignment horizontal="center" vertical="top"/>
    </xf>
    <xf numFmtId="4" fontId="5" fillId="0" borderId="1">
      <alignment horizontal="right" vertical="center"/>
      <protection locked="0"/>
    </xf>
    <xf numFmtId="0" fontId="1" fillId="0" borderId="0">
      <protection locked="0"/>
    </xf>
    <xf numFmtId="0" fontId="3" fillId="0" borderId="5">
      <alignment horizontal="center" vertical="center"/>
      <protection locked="0"/>
    </xf>
    <xf numFmtId="0" fontId="8" fillId="0" borderId="1">
      <alignment horizontal="center" vertical="center"/>
    </xf>
    <xf numFmtId="0" fontId="1" fillId="0" borderId="0"/>
    <xf numFmtId="0" fontId="32" fillId="0" borderId="0">
      <alignment horizontal="center" vertical="center"/>
    </xf>
    <xf numFmtId="0" fontId="1" fillId="0" borderId="6">
      <alignment horizontal="center" vertical="center" wrapText="1"/>
      <protection locked="0"/>
    </xf>
    <xf numFmtId="0" fontId="2" fillId="0" borderId="0">
      <alignment horizontal="center" vertical="center"/>
      <protection locked="0"/>
    </xf>
    <xf numFmtId="0" fontId="3" fillId="0" borderId="6">
      <alignment horizontal="center" vertical="center"/>
      <protection locked="0"/>
    </xf>
    <xf numFmtId="0" fontId="5" fillId="0" borderId="0">
      <alignment horizontal="right" vertical="center"/>
      <protection locked="0"/>
    </xf>
    <xf numFmtId="0" fontId="6" fillId="0" borderId="0">
      <alignment horizontal="center" vertical="center" wrapText="1"/>
    </xf>
    <xf numFmtId="0" fontId="3" fillId="0" borderId="7">
      <alignment horizontal="center" vertical="center"/>
    </xf>
    <xf numFmtId="0" fontId="3" fillId="0" borderId="0">
      <protection locked="0"/>
    </xf>
    <xf numFmtId="0" fontId="3" fillId="0" borderId="1">
      <alignment horizontal="center" vertical="center"/>
      <protection locked="0"/>
    </xf>
    <xf numFmtId="0" fontId="5" fillId="0" borderId="0">
      <alignment horizontal="left" vertical="center"/>
    </xf>
    <xf numFmtId="4" fontId="5" fillId="0" borderId="1">
      <alignment horizontal="right" vertical="center"/>
    </xf>
    <xf numFmtId="0" fontId="33" fillId="0" borderId="1">
      <alignment horizontal="center" vertical="center"/>
    </xf>
    <xf numFmtId="0" fontId="1" fillId="0" borderId="7">
      <alignment horizontal="center" vertical="center"/>
    </xf>
    <xf numFmtId="0" fontId="3" fillId="0" borderId="2">
      <alignment horizontal="center" vertical="center" wrapText="1"/>
    </xf>
    <xf numFmtId="4" fontId="5" fillId="0" borderId="1">
      <alignment horizontal="right" vertical="center"/>
      <protection locked="0"/>
    </xf>
    <xf numFmtId="0" fontId="5" fillId="0" borderId="0">
      <alignment horizontal="right"/>
    </xf>
    <xf numFmtId="4" fontId="3" fillId="0" borderId="1">
      <alignment vertical="center"/>
      <protection locked="0"/>
    </xf>
    <xf numFmtId="0" fontId="3" fillId="0" borderId="3">
      <alignment horizontal="center" vertical="center" wrapText="1"/>
    </xf>
    <xf numFmtId="4" fontId="5" fillId="0" borderId="13">
      <alignment horizontal="right" vertical="center"/>
      <protection locked="0"/>
    </xf>
    <xf numFmtId="4" fontId="33" fillId="0" borderId="1">
      <alignment horizontal="right" vertical="center"/>
    </xf>
    <xf numFmtId="0" fontId="53" fillId="0" borderId="0">
      <alignment vertical="top"/>
      <protection locked="0"/>
    </xf>
    <xf numFmtId="0" fontId="3" fillId="0" borderId="4">
      <alignment horizontal="center" vertical="center" wrapText="1"/>
    </xf>
    <xf numFmtId="4" fontId="5" fillId="0" borderId="13">
      <alignment horizontal="right" vertical="center"/>
    </xf>
    <xf numFmtId="4" fontId="33" fillId="0" borderId="1">
      <alignment horizontal="right" vertical="center"/>
      <protection locked="0"/>
    </xf>
    <xf numFmtId="0" fontId="5" fillId="0" borderId="4">
      <alignment horizontal="left" vertical="center" wrapText="1"/>
    </xf>
    <xf numFmtId="0" fontId="53" fillId="0" borderId="0">
      <alignment vertical="top"/>
      <protection locked="0"/>
    </xf>
    <xf numFmtId="0" fontId="1" fillId="0" borderId="14">
      <alignment horizontal="center" vertical="center" wrapText="1"/>
    </xf>
    <xf numFmtId="0" fontId="5" fillId="0" borderId="13">
      <alignment horizontal="center" vertical="center"/>
    </xf>
    <xf numFmtId="0" fontId="1" fillId="0" borderId="0"/>
    <xf numFmtId="0" fontId="24" fillId="0" borderId="0">
      <alignment horizontal="center" vertical="center"/>
    </xf>
    <xf numFmtId="0" fontId="6" fillId="0" borderId="0">
      <alignment horizontal="center" vertical="center"/>
      <protection locked="0"/>
    </xf>
    <xf numFmtId="0" fontId="3" fillId="0" borderId="0">
      <alignment horizontal="left" vertical="center"/>
    </xf>
    <xf numFmtId="0" fontId="5" fillId="0" borderId="0">
      <alignment horizontal="left" vertical="center"/>
    </xf>
    <xf numFmtId="0" fontId="3" fillId="0" borderId="5">
      <alignment horizontal="center" vertical="center"/>
    </xf>
    <xf numFmtId="0" fontId="1" fillId="0" borderId="3">
      <alignment horizontal="center" vertical="center" wrapText="1"/>
    </xf>
    <xf numFmtId="49" fontId="3" fillId="0" borderId="1">
      <alignment horizontal="center" vertical="center"/>
    </xf>
    <xf numFmtId="0" fontId="1" fillId="0" borderId="4">
      <alignment horizontal="center" vertical="center"/>
    </xf>
    <xf numFmtId="0" fontId="3" fillId="0" borderId="1">
      <alignment vertical="center" wrapText="1"/>
    </xf>
    <xf numFmtId="0" fontId="1" fillId="0" borderId="5">
      <alignment horizontal="center" vertical="center"/>
    </xf>
    <xf numFmtId="49" fontId="1" fillId="0" borderId="1"/>
    <xf numFmtId="0" fontId="5" fillId="0" borderId="1">
      <alignment horizontal="left" vertical="center" wrapText="1"/>
    </xf>
    <xf numFmtId="0" fontId="54" fillId="0" borderId="5">
      <alignment horizontal="center" vertical="center"/>
    </xf>
    <xf numFmtId="0" fontId="5" fillId="0" borderId="5">
      <alignment horizontal="center" vertical="center"/>
      <protection locked="0"/>
    </xf>
    <xf numFmtId="0" fontId="1" fillId="0" borderId="6">
      <alignment horizontal="center" vertical="center"/>
      <protection locked="0"/>
    </xf>
    <xf numFmtId="0" fontId="1" fillId="0" borderId="12">
      <alignment horizontal="center" vertical="center" wrapText="1"/>
      <protection locked="0"/>
    </xf>
    <xf numFmtId="0" fontId="1" fillId="0" borderId="14">
      <alignment horizontal="center" vertical="center"/>
      <protection locked="0"/>
    </xf>
    <xf numFmtId="0" fontId="1" fillId="0" borderId="7">
      <alignment horizontal="center" vertical="center" wrapText="1"/>
    </xf>
    <xf numFmtId="0" fontId="1" fillId="0" borderId="0"/>
    <xf numFmtId="0" fontId="1" fillId="0" borderId="1">
      <alignment horizontal="center" vertical="center"/>
      <protection locked="0"/>
    </xf>
    <xf numFmtId="0" fontId="1" fillId="0" borderId="12">
      <alignment horizontal="center" vertical="center" wrapText="1"/>
    </xf>
    <xf numFmtId="0" fontId="2" fillId="0" borderId="0">
      <alignment horizontal="center" vertical="center"/>
      <protection locked="0"/>
    </xf>
    <xf numFmtId="0" fontId="5" fillId="0" borderId="0">
      <alignment vertical="top"/>
      <protection locked="0"/>
    </xf>
    <xf numFmtId="0" fontId="1" fillId="0" borderId="16">
      <alignment horizontal="center" vertical="center" wrapText="1"/>
      <protection locked="0"/>
    </xf>
    <xf numFmtId="0" fontId="5" fillId="0" borderId="0">
      <alignment horizontal="left" vertical="center"/>
      <protection locked="0"/>
    </xf>
    <xf numFmtId="0" fontId="1" fillId="0" borderId="4">
      <alignment horizontal="center" vertical="center"/>
      <protection locked="0"/>
    </xf>
    <xf numFmtId="0" fontId="5" fillId="0" borderId="12">
      <alignment horizontal="right" vertical="center"/>
      <protection locked="0"/>
    </xf>
    <xf numFmtId="0" fontId="3" fillId="0" borderId="3">
      <alignment horizontal="center" vertical="center" wrapText="1"/>
      <protection locked="0"/>
    </xf>
    <xf numFmtId="3" fontId="1" fillId="0" borderId="4">
      <alignment horizontal="center" vertical="center"/>
    </xf>
    <xf numFmtId="0" fontId="5" fillId="0" borderId="0">
      <alignment horizontal="right" wrapText="1"/>
      <protection locked="0"/>
    </xf>
    <xf numFmtId="0" fontId="3" fillId="0" borderId="3">
      <alignment horizontal="center" vertical="center"/>
    </xf>
    <xf numFmtId="4" fontId="5" fillId="0" borderId="4">
      <alignment horizontal="right" vertical="center"/>
      <protection locked="0"/>
    </xf>
    <xf numFmtId="0" fontId="1" fillId="0" borderId="15">
      <alignment horizontal="center" vertical="center" wrapText="1"/>
    </xf>
    <xf numFmtId="0" fontId="3" fillId="0" borderId="4">
      <alignment horizontal="center" vertical="center"/>
      <protection locked="0"/>
    </xf>
    <xf numFmtId="3" fontId="1" fillId="0" borderId="12">
      <alignment horizontal="center" vertical="center"/>
    </xf>
    <xf numFmtId="0" fontId="5" fillId="0" borderId="12">
      <alignment horizontal="right" vertical="center"/>
    </xf>
    <xf numFmtId="0" fontId="1" fillId="0" borderId="1">
      <alignment horizontal="center" vertical="center"/>
      <protection locked="0"/>
    </xf>
    <xf numFmtId="0" fontId="1" fillId="0" borderId="1"/>
    <xf numFmtId="0" fontId="5" fillId="0" borderId="1">
      <alignment horizontal="left" vertical="center"/>
    </xf>
    <xf numFmtId="0" fontId="1" fillId="0" borderId="0">
      <alignment horizontal="right" vertical="center"/>
      <protection locked="0"/>
    </xf>
    <xf numFmtId="0" fontId="1" fillId="0" borderId="0">
      <alignment horizontal="right"/>
      <protection locked="0"/>
    </xf>
    <xf numFmtId="0" fontId="1" fillId="0" borderId="7">
      <alignment horizontal="center" vertical="center" wrapText="1"/>
      <protection locked="0"/>
    </xf>
    <xf numFmtId="0" fontId="3" fillId="0" borderId="2">
      <alignment horizontal="center" vertical="center" wrapText="1"/>
    </xf>
    <xf numFmtId="0" fontId="1" fillId="0" borderId="0"/>
    <xf numFmtId="0" fontId="3" fillId="0" borderId="4">
      <alignment horizontal="center" vertical="center"/>
    </xf>
    <xf numFmtId="0" fontId="3" fillId="0" borderId="4">
      <alignment horizontal="center" vertical="center" wrapText="1"/>
    </xf>
    <xf numFmtId="0" fontId="5" fillId="0" borderId="0">
      <alignment horizontal="left" vertical="center" wrapText="1"/>
      <protection locked="0"/>
    </xf>
    <xf numFmtId="0" fontId="5" fillId="0" borderId="1">
      <alignment horizontal="right" vertical="center" wrapText="1"/>
    </xf>
    <xf numFmtId="0" fontId="5" fillId="0" borderId="7">
      <alignment horizontal="left" vertical="center"/>
    </xf>
    <xf numFmtId="0" fontId="3" fillId="0" borderId="2">
      <alignment horizontal="center" vertical="center" wrapText="1"/>
    </xf>
    <xf numFmtId="0" fontId="5" fillId="0" borderId="1">
      <alignment horizontal="right" vertical="center" wrapText="1"/>
      <protection locked="0"/>
    </xf>
    <xf numFmtId="0" fontId="3" fillId="0" borderId="0"/>
    <xf numFmtId="0" fontId="3" fillId="0" borderId="4">
      <alignment horizontal="center" vertical="center"/>
    </xf>
    <xf numFmtId="0" fontId="10" fillId="0" borderId="0">
      <alignment horizontal="right"/>
      <protection locked="0"/>
    </xf>
    <xf numFmtId="0" fontId="33" fillId="0" borderId="1">
      <alignment horizontal="center" vertical="center"/>
    </xf>
    <xf numFmtId="0" fontId="3" fillId="0" borderId="5">
      <alignment horizontal="center" vertical="center"/>
    </xf>
    <xf numFmtId="0" fontId="3" fillId="0" borderId="2">
      <alignment horizontal="center" vertical="center"/>
    </xf>
    <xf numFmtId="0" fontId="5" fillId="0" borderId="4">
      <alignment horizontal="left" vertical="center" wrapText="1"/>
    </xf>
    <xf numFmtId="0" fontId="11" fillId="0" borderId="0">
      <alignment horizontal="center" vertical="center" wrapText="1"/>
      <protection locked="0"/>
    </xf>
    <xf numFmtId="0" fontId="33" fillId="0" borderId="1">
      <alignment horizontal="center" vertical="center"/>
      <protection locked="0"/>
    </xf>
    <xf numFmtId="0" fontId="53" fillId="0" borderId="0">
      <alignment vertical="top"/>
      <protection locked="0"/>
    </xf>
    <xf numFmtId="0" fontId="3" fillId="0" borderId="6">
      <alignment horizontal="center" vertical="center"/>
    </xf>
    <xf numFmtId="0" fontId="1" fillId="0" borderId="13">
      <alignment horizontal="center" vertical="center" wrapText="1"/>
      <protection locked="0"/>
    </xf>
    <xf numFmtId="0" fontId="5" fillId="0" borderId="0">
      <alignment horizontal="left" vertical="center"/>
      <protection locked="0"/>
    </xf>
    <xf numFmtId="0" fontId="55" fillId="0" borderId="0">
      <alignment horizontal="center" vertical="center"/>
    </xf>
    <xf numFmtId="0" fontId="1" fillId="0" borderId="1">
      <alignment horizontal="center" vertical="center"/>
      <protection locked="0"/>
    </xf>
    <xf numFmtId="0" fontId="3" fillId="0" borderId="0">
      <alignment horizontal="left" vertical="center" wrapText="1"/>
    </xf>
    <xf numFmtId="0" fontId="3" fillId="0" borderId="2">
      <alignment horizontal="center" vertical="center"/>
      <protection locked="0"/>
    </xf>
    <xf numFmtId="0" fontId="5" fillId="0" borderId="12">
      <alignment horizontal="left" vertical="center" wrapText="1"/>
    </xf>
    <xf numFmtId="0" fontId="1" fillId="0" borderId="12">
      <alignment horizontal="center" vertical="center" wrapText="1"/>
    </xf>
    <xf numFmtId="0" fontId="3" fillId="0" borderId="0">
      <alignment wrapText="1"/>
    </xf>
    <xf numFmtId="0" fontId="5" fillId="0" borderId="1">
      <alignment horizontal="left" vertical="center" wrapText="1"/>
      <protection locked="0"/>
    </xf>
    <xf numFmtId="4" fontId="5" fillId="0" borderId="12">
      <alignment horizontal="right" vertical="center"/>
    </xf>
    <xf numFmtId="3" fontId="3" fillId="0" borderId="12">
      <alignment horizontal="center" vertical="center"/>
    </xf>
    <xf numFmtId="0" fontId="1" fillId="0" borderId="0">
      <alignment vertical="top"/>
      <protection locked="0"/>
    </xf>
    <xf numFmtId="0" fontId="3" fillId="0" borderId="6">
      <alignment horizontal="center" vertical="center"/>
    </xf>
    <xf numFmtId="0" fontId="3" fillId="0" borderId="12">
      <alignment horizontal="center" vertical="center"/>
      <protection locked="0"/>
    </xf>
    <xf numFmtId="0" fontId="3" fillId="0" borderId="3">
      <alignment horizontal="center" vertical="center"/>
      <protection locked="0"/>
    </xf>
    <xf numFmtId="0" fontId="3" fillId="0" borderId="7">
      <alignment horizontal="center" vertical="center"/>
    </xf>
    <xf numFmtId="0" fontId="1" fillId="0" borderId="15">
      <alignment horizontal="center" vertical="center"/>
    </xf>
    <xf numFmtId="0" fontId="5" fillId="0" borderId="6">
      <alignment horizontal="left" vertical="center"/>
      <protection locked="0"/>
    </xf>
    <xf numFmtId="0" fontId="3" fillId="0" borderId="5">
      <alignment horizontal="center" vertical="center"/>
      <protection locked="0"/>
    </xf>
    <xf numFmtId="3" fontId="3" fillId="0" borderId="12">
      <alignment horizontal="center" vertical="center"/>
      <protection locked="0"/>
    </xf>
    <xf numFmtId="0" fontId="1" fillId="0" borderId="15">
      <alignment horizontal="center" vertical="center" wrapText="1"/>
    </xf>
    <xf numFmtId="49" fontId="1" fillId="0" borderId="0">
      <protection locked="0"/>
    </xf>
    <xf numFmtId="0" fontId="3" fillId="0" borderId="2">
      <alignment horizontal="center" vertical="center"/>
      <protection locked="0"/>
    </xf>
    <xf numFmtId="0" fontId="3" fillId="0" borderId="6">
      <alignment horizontal="center" vertical="center" wrapText="1"/>
    </xf>
    <xf numFmtId="0" fontId="3" fillId="0" borderId="7">
      <alignment horizontal="center" vertical="center" wrapText="1"/>
    </xf>
    <xf numFmtId="0" fontId="1" fillId="0" borderId="0"/>
    <xf numFmtId="0" fontId="1" fillId="0" borderId="0">
      <protection locked="0"/>
    </xf>
    <xf numFmtId="0" fontId="3" fillId="0" borderId="6">
      <alignment horizontal="center" vertical="center"/>
      <protection locked="0"/>
    </xf>
    <xf numFmtId="0" fontId="3" fillId="0" borderId="12">
      <alignment horizontal="center" vertical="center" wrapText="1"/>
      <protection locked="0"/>
    </xf>
    <xf numFmtId="0" fontId="53" fillId="0" borderId="0">
      <alignment vertical="top"/>
      <protection locked="0"/>
    </xf>
    <xf numFmtId="0" fontId="2" fillId="0" borderId="0">
      <alignment horizontal="center" vertical="center"/>
    </xf>
    <xf numFmtId="0" fontId="3" fillId="0" borderId="0">
      <protection locked="0"/>
    </xf>
    <xf numFmtId="0" fontId="3" fillId="0" borderId="5">
      <alignment horizontal="center" vertical="center" wrapText="1"/>
      <protection locked="0"/>
    </xf>
    <xf numFmtId="3" fontId="3" fillId="0" borderId="12">
      <alignment horizontal="center" vertical="top"/>
      <protection locked="0"/>
    </xf>
    <xf numFmtId="0" fontId="5" fillId="0" borderId="0">
      <alignment horizontal="left" vertical="center"/>
      <protection locked="0"/>
    </xf>
    <xf numFmtId="0" fontId="3" fillId="0" borderId="1">
      <alignment horizontal="center" vertical="center" wrapText="1"/>
      <protection locked="0"/>
    </xf>
    <xf numFmtId="0" fontId="3" fillId="0" borderId="4">
      <alignment horizontal="center" vertical="center" wrapText="1"/>
      <protection locked="0"/>
    </xf>
    <xf numFmtId="0" fontId="1" fillId="0" borderId="12">
      <alignment horizontal="center" vertical="top"/>
    </xf>
    <xf numFmtId="0" fontId="3" fillId="0" borderId="2">
      <alignment horizontal="center" vertical="center" wrapText="1"/>
      <protection locked="0"/>
    </xf>
    <xf numFmtId="0" fontId="2" fillId="0" borderId="0">
      <alignment horizontal="center" vertical="center"/>
    </xf>
    <xf numFmtId="0" fontId="5" fillId="0" borderId="1">
      <alignment horizontal="right" vertical="center"/>
      <protection locked="0"/>
    </xf>
    <xf numFmtId="0" fontId="6" fillId="0" borderId="0">
      <alignment horizontal="center" vertical="center"/>
    </xf>
    <xf numFmtId="0" fontId="5" fillId="0" borderId="0">
      <alignment horizontal="left" vertical="center"/>
      <protection locked="0"/>
    </xf>
    <xf numFmtId="0" fontId="3" fillId="0" borderId="5">
      <alignment horizontal="center" vertical="center"/>
    </xf>
    <xf numFmtId="0" fontId="3" fillId="0" borderId="2">
      <alignment horizontal="center" vertical="center"/>
    </xf>
    <xf numFmtId="0" fontId="3" fillId="0" borderId="4">
      <alignment horizontal="center" vertical="center"/>
    </xf>
    <xf numFmtId="0" fontId="5" fillId="0" borderId="1">
      <alignment vertical="center"/>
    </xf>
    <xf numFmtId="0" fontId="5" fillId="0" borderId="1">
      <alignment vertical="center"/>
      <protection locked="0"/>
    </xf>
    <xf numFmtId="0" fontId="3" fillId="0" borderId="7">
      <alignment horizontal="center" vertical="center"/>
    </xf>
    <xf numFmtId="0" fontId="1" fillId="0" borderId="0">
      <alignment horizontal="right"/>
      <protection locked="0"/>
    </xf>
    <xf numFmtId="0" fontId="3" fillId="0" borderId="1">
      <alignment horizontal="center" vertical="center"/>
      <protection locked="0"/>
    </xf>
    <xf numFmtId="0" fontId="3" fillId="0" borderId="2">
      <alignment horizontal="center" vertical="center"/>
      <protection locked="0"/>
    </xf>
    <xf numFmtId="4" fontId="33" fillId="0" borderId="1">
      <alignment horizontal="right" vertical="center"/>
    </xf>
    <xf numFmtId="0" fontId="3" fillId="0" borderId="7">
      <alignment horizontal="center" vertical="center"/>
    </xf>
    <xf numFmtId="0" fontId="5" fillId="0" borderId="1">
      <alignment horizontal="left" vertical="center" wrapText="1"/>
      <protection locked="0"/>
    </xf>
    <xf numFmtId="0" fontId="3" fillId="0" borderId="4">
      <alignment horizontal="center" vertical="center" wrapText="1"/>
    </xf>
    <xf numFmtId="0" fontId="5" fillId="0" borderId="1">
      <alignment horizontal="left" vertical="center"/>
      <protection locked="0"/>
    </xf>
    <xf numFmtId="0" fontId="1" fillId="0" borderId="6">
      <alignment horizontal="center" vertical="center"/>
      <protection locked="0"/>
    </xf>
    <xf numFmtId="4" fontId="5" fillId="0" borderId="1">
      <alignment horizontal="right" vertical="center"/>
    </xf>
    <xf numFmtId="0" fontId="5" fillId="0" borderId="0">
      <alignment horizontal="right" vertical="center"/>
    </xf>
    <xf numFmtId="0" fontId="1" fillId="0" borderId="0"/>
    <xf numFmtId="4" fontId="5" fillId="0" borderId="1">
      <alignment horizontal="right" vertical="center"/>
      <protection locked="0"/>
    </xf>
    <xf numFmtId="0" fontId="5" fillId="0" borderId="0">
      <alignment horizontal="right"/>
    </xf>
    <xf numFmtId="0" fontId="33" fillId="0" borderId="1">
      <alignment horizontal="right" vertical="center"/>
    </xf>
    <xf numFmtId="0" fontId="53" fillId="0" borderId="0">
      <alignment vertical="top"/>
      <protection locked="0"/>
    </xf>
    <xf numFmtId="49" fontId="1" fillId="0" borderId="0"/>
    <xf numFmtId="0" fontId="11" fillId="0" borderId="0">
      <alignment horizontal="center" vertical="center"/>
    </xf>
    <xf numFmtId="49" fontId="3" fillId="0" borderId="5">
      <alignment horizontal="center" vertical="center" wrapText="1"/>
    </xf>
    <xf numFmtId="49" fontId="3" fillId="0" borderId="1">
      <alignment horizontal="center" vertical="center"/>
    </xf>
    <xf numFmtId="0" fontId="5" fillId="0" borderId="1">
      <alignment horizontal="left" vertical="center" wrapText="1"/>
    </xf>
    <xf numFmtId="0" fontId="1" fillId="0" borderId="5">
      <alignment horizontal="center" vertical="center"/>
    </xf>
    <xf numFmtId="49" fontId="3" fillId="0" borderId="7">
      <alignment horizontal="center" vertical="center" wrapText="1"/>
    </xf>
    <xf numFmtId="0" fontId="1" fillId="0" borderId="7">
      <alignment horizontal="center" vertical="center"/>
    </xf>
    <xf numFmtId="0" fontId="1" fillId="0" borderId="0"/>
    <xf numFmtId="0" fontId="3" fillId="0" borderId="2">
      <alignment horizontal="center" vertical="center"/>
      <protection locked="0"/>
    </xf>
    <xf numFmtId="0" fontId="3" fillId="0" borderId="4">
      <alignment horizontal="center" vertical="center"/>
    </xf>
    <xf numFmtId="4" fontId="5" fillId="0" borderId="1">
      <alignment horizontal="right" vertical="center" wrapText="1"/>
    </xf>
    <xf numFmtId="4" fontId="5" fillId="0" borderId="1">
      <alignment horizontal="right" vertical="center" wrapText="1"/>
      <protection locked="0"/>
    </xf>
    <xf numFmtId="0" fontId="3" fillId="0" borderId="1">
      <alignment horizontal="center" vertical="center"/>
    </xf>
    <xf numFmtId="0" fontId="3" fillId="0" borderId="7">
      <alignment horizontal="center" vertical="center"/>
    </xf>
    <xf numFmtId="0" fontId="3" fillId="0" borderId="6">
      <alignment horizontal="center" vertical="center"/>
    </xf>
    <xf numFmtId="0" fontId="5" fillId="0" borderId="0">
      <alignment horizontal="right"/>
    </xf>
    <xf numFmtId="0" fontId="3" fillId="0" borderId="15">
      <alignment horizontal="center" vertical="center"/>
    </xf>
    <xf numFmtId="0" fontId="3" fillId="0" borderId="12">
      <alignment horizontal="center" vertical="center"/>
    </xf>
    <xf numFmtId="0" fontId="1" fillId="0" borderId="1">
      <alignment horizontal="center"/>
    </xf>
    <xf numFmtId="0" fontId="53" fillId="0" borderId="0">
      <alignment vertical="top"/>
      <protection locked="0"/>
    </xf>
    <xf numFmtId="49" fontId="1" fillId="0" borderId="0">
      <alignment horizontal="center"/>
    </xf>
    <xf numFmtId="0" fontId="3" fillId="0" borderId="6">
      <alignment horizontal="center" vertical="center"/>
    </xf>
    <xf numFmtId="49" fontId="3" fillId="0" borderId="6">
      <alignment horizontal="center" vertical="center" wrapText="1"/>
    </xf>
    <xf numFmtId="0" fontId="1" fillId="0" borderId="0">
      <alignment horizontal="center" wrapText="1"/>
    </xf>
    <xf numFmtId="0" fontId="20" fillId="0" borderId="0">
      <alignment horizontal="center" vertical="center" wrapText="1"/>
    </xf>
    <xf numFmtId="0" fontId="5" fillId="0" borderId="0">
      <alignment horizontal="left" vertical="center"/>
      <protection locked="0"/>
    </xf>
    <xf numFmtId="0" fontId="3" fillId="0" borderId="2">
      <alignment horizontal="center" vertical="center" wrapText="1"/>
    </xf>
    <xf numFmtId="0" fontId="3" fillId="0" borderId="4">
      <alignment horizontal="center" vertical="center" wrapText="1"/>
    </xf>
    <xf numFmtId="0" fontId="29" fillId="0" borderId="0">
      <alignment vertical="top"/>
      <protection locked="0"/>
    </xf>
    <xf numFmtId="0" fontId="21" fillId="0" borderId="1">
      <alignment horizontal="center" vertical="center" wrapText="1"/>
    </xf>
    <xf numFmtId="4" fontId="5" fillId="0" borderId="1">
      <alignment horizontal="right" vertical="center"/>
    </xf>
    <xf numFmtId="0" fontId="21" fillId="0" borderId="0">
      <alignment horizontal="center" wrapText="1"/>
    </xf>
    <xf numFmtId="0" fontId="3" fillId="0" borderId="2">
      <alignment horizontal="center" vertical="center"/>
    </xf>
    <xf numFmtId="0" fontId="3" fillId="0" borderId="4">
      <alignment horizontal="center" vertical="center"/>
    </xf>
    <xf numFmtId="0" fontId="1" fillId="0" borderId="0">
      <alignment wrapText="1"/>
    </xf>
    <xf numFmtId="0" fontId="3" fillId="0" borderId="5">
      <alignment horizontal="center" vertical="center"/>
    </xf>
    <xf numFmtId="0" fontId="3" fillId="0" borderId="1">
      <alignment horizontal="center" vertical="center"/>
    </xf>
    <xf numFmtId="0" fontId="21" fillId="0" borderId="5">
      <alignment horizontal="center" vertical="center" wrapText="1"/>
    </xf>
    <xf numFmtId="4" fontId="5" fillId="0" borderId="5">
      <alignment horizontal="right" vertical="center"/>
    </xf>
    <xf numFmtId="0" fontId="3" fillId="0" borderId="7">
      <alignment horizontal="center" vertical="center"/>
    </xf>
    <xf numFmtId="0" fontId="56" fillId="0" borderId="0">
      <alignment vertical="center"/>
    </xf>
    <xf numFmtId="0" fontId="21" fillId="0" borderId="0">
      <alignment wrapText="1"/>
    </xf>
    <xf numFmtId="0" fontId="5" fillId="0" borderId="0">
      <alignment horizontal="right" wrapText="1"/>
    </xf>
    <xf numFmtId="0" fontId="1" fillId="0" borderId="0"/>
    <xf numFmtId="0" fontId="53" fillId="0" borderId="0">
      <alignment vertical="top"/>
      <protection locked="0"/>
    </xf>
    <xf numFmtId="0" fontId="3" fillId="0" borderId="6">
      <alignment horizontal="center" vertical="center"/>
    </xf>
    <xf numFmtId="0" fontId="21" fillId="0" borderId="0">
      <alignment horizontal="center"/>
    </xf>
    <xf numFmtId="0" fontId="21" fillId="0" borderId="0"/>
    <xf numFmtId="0" fontId="3" fillId="0" borderId="3">
      <alignment horizontal="center" vertical="center" wrapText="1"/>
      <protection locked="0"/>
    </xf>
    <xf numFmtId="0" fontId="3" fillId="0" borderId="0"/>
    <xf numFmtId="0" fontId="1" fillId="0" borderId="1"/>
    <xf numFmtId="0" fontId="3" fillId="0" borderId="4">
      <alignment horizontal="center" vertical="center" wrapText="1"/>
      <protection locked="0"/>
    </xf>
    <xf numFmtId="0" fontId="3" fillId="0" borderId="6">
      <alignment horizontal="center" vertical="center"/>
    </xf>
    <xf numFmtId="0" fontId="3" fillId="0" borderId="7">
      <alignment horizontal="center" vertical="center"/>
      <protection locked="0"/>
    </xf>
    <xf numFmtId="0" fontId="1" fillId="0" borderId="1">
      <alignment horizontal="center" vertical="center"/>
    </xf>
    <xf numFmtId="0" fontId="3" fillId="0" borderId="7">
      <alignment horizontal="center" vertical="center" wrapText="1"/>
      <protection locked="0"/>
    </xf>
    <xf numFmtId="0" fontId="3" fillId="0" borderId="5">
      <alignment horizontal="center" vertical="center"/>
    </xf>
    <xf numFmtId="0" fontId="5" fillId="0" borderId="1">
      <alignment horizontal="left" vertical="center" wrapText="1"/>
      <protection locked="0"/>
    </xf>
    <xf numFmtId="0" fontId="3" fillId="0" borderId="7">
      <alignment horizontal="center" vertical="center"/>
    </xf>
    <xf numFmtId="0" fontId="1" fillId="0" borderId="7">
      <alignment horizontal="center"/>
    </xf>
    <xf numFmtId="0" fontId="1" fillId="0" borderId="1"/>
    <xf numFmtId="0" fontId="3" fillId="0" borderId="6">
      <alignment horizontal="center" vertical="center" wrapText="1"/>
      <protection locked="0"/>
    </xf>
    <xf numFmtId="0" fontId="53" fillId="0" borderId="0">
      <alignment vertical="top"/>
      <protection locked="0"/>
    </xf>
    <xf numFmtId="0" fontId="1" fillId="0" borderId="1">
      <alignment horizontal="center"/>
    </xf>
    <xf numFmtId="49" fontId="10" fillId="0" borderId="0">
      <protection locked="0"/>
    </xf>
    <xf numFmtId="0" fontId="1" fillId="0" borderId="0">
      <alignment vertical="center"/>
    </xf>
    <xf numFmtId="0" fontId="5" fillId="0" borderId="0">
      <alignment horizontal="right" vertical="center"/>
      <protection locked="0"/>
    </xf>
    <xf numFmtId="0" fontId="3" fillId="0" borderId="0">
      <alignment horizontal="left" vertical="center"/>
    </xf>
    <xf numFmtId="49" fontId="3" fillId="0" borderId="2">
      <alignment horizontal="center" vertical="center" wrapText="1"/>
      <protection locked="0"/>
    </xf>
    <xf numFmtId="0" fontId="6" fillId="0" borderId="0">
      <alignment horizontal="center" vertical="center" wrapText="1"/>
    </xf>
    <xf numFmtId="0" fontId="5" fillId="0" borderId="0">
      <alignment horizontal="right"/>
      <protection locked="0"/>
    </xf>
    <xf numFmtId="0" fontId="5" fillId="0" borderId="7">
      <alignment vertical="center" wrapText="1"/>
      <protection locked="0"/>
    </xf>
    <xf numFmtId="49" fontId="3" fillId="0" borderId="3">
      <alignment horizontal="center" vertical="center" wrapText="1"/>
      <protection locked="0"/>
    </xf>
    <xf numFmtId="0" fontId="1" fillId="0" borderId="0"/>
    <xf numFmtId="0" fontId="2" fillId="0" borderId="0">
      <alignment horizontal="center" vertical="center"/>
    </xf>
    <xf numFmtId="0" fontId="5" fillId="0" borderId="0">
      <alignment horizontal="left" vertical="center"/>
      <protection locked="0"/>
    </xf>
    <xf numFmtId="0" fontId="3" fillId="0" borderId="2">
      <alignment horizontal="center" vertical="center" wrapText="1"/>
      <protection locked="0"/>
    </xf>
    <xf numFmtId="0" fontId="3" fillId="0" borderId="3">
      <alignment horizontal="center" vertical="center" wrapText="1"/>
      <protection locked="0"/>
    </xf>
    <xf numFmtId="0" fontId="3" fillId="0" borderId="3">
      <alignment horizontal="center" vertical="center"/>
    </xf>
    <xf numFmtId="0" fontId="3" fillId="0" borderId="4">
      <alignment horizontal="center" vertical="center" wrapText="1"/>
      <protection locked="0"/>
    </xf>
    <xf numFmtId="0" fontId="1" fillId="0" borderId="1">
      <alignment horizontal="center" vertical="center"/>
    </xf>
    <xf numFmtId="0" fontId="5" fillId="0" borderId="1">
      <alignment horizontal="left" vertical="top" wrapText="1"/>
      <protection locked="0"/>
    </xf>
    <xf numFmtId="0" fontId="1" fillId="0" borderId="1"/>
    <xf numFmtId="0" fontId="1" fillId="0" borderId="5">
      <alignment horizontal="center" vertical="center" wrapText="1"/>
      <protection locked="0"/>
    </xf>
    <xf numFmtId="0" fontId="3" fillId="0" borderId="0">
      <alignment horizontal="left" vertical="center"/>
    </xf>
    <xf numFmtId="0" fontId="3" fillId="0" borderId="2">
      <alignment horizontal="center" vertical="center" wrapText="1"/>
    </xf>
    <xf numFmtId="49" fontId="1" fillId="0" borderId="0"/>
    <xf numFmtId="0" fontId="3" fillId="0" borderId="4">
      <alignment horizontal="center" vertical="center"/>
    </xf>
    <xf numFmtId="0" fontId="3" fillId="0" borderId="3">
      <alignment horizontal="center" vertical="center" wrapText="1"/>
    </xf>
    <xf numFmtId="0" fontId="5" fillId="0" borderId="6">
      <alignment horizontal="left" vertical="center"/>
    </xf>
    <xf numFmtId="0" fontId="3" fillId="0" borderId="4">
      <alignment horizontal="center" vertical="center" wrapText="1"/>
    </xf>
    <xf numFmtId="0" fontId="5" fillId="0" borderId="1">
      <alignment horizontal="left" vertical="center" wrapText="1"/>
      <protection locked="0"/>
    </xf>
    <xf numFmtId="0" fontId="5" fillId="0" borderId="7">
      <alignment horizontal="left" vertical="center"/>
    </xf>
    <xf numFmtId="0" fontId="2" fillId="0" borderId="0">
      <alignment horizontal="center" vertical="center" wrapText="1"/>
    </xf>
    <xf numFmtId="0" fontId="5" fillId="0" borderId="1">
      <alignment horizontal="left" vertical="center" wrapText="1"/>
    </xf>
    <xf numFmtId="0" fontId="3" fillId="0" borderId="0"/>
    <xf numFmtId="0" fontId="3" fillId="0" borderId="0">
      <alignment wrapText="1"/>
    </xf>
    <xf numFmtId="0" fontId="3" fillId="0" borderId="2">
      <alignment horizontal="center" vertical="center"/>
    </xf>
    <xf numFmtId="0" fontId="3" fillId="0" borderId="13">
      <alignment horizontal="center" vertical="center" wrapText="1"/>
      <protection locked="0"/>
    </xf>
    <xf numFmtId="0" fontId="3" fillId="0" borderId="15">
      <alignment horizontal="center" vertical="center" wrapText="1"/>
    </xf>
    <xf numFmtId="4" fontId="5" fillId="0" borderId="1">
      <alignment horizontal="right" vertical="center" wrapText="1"/>
      <protection locked="0"/>
    </xf>
    <xf numFmtId="0" fontId="3" fillId="0" borderId="1">
      <alignment horizontal="center" vertical="center" wrapText="1"/>
    </xf>
    <xf numFmtId="0" fontId="3" fillId="0" borderId="16">
      <alignment horizontal="center" vertical="center" wrapText="1"/>
    </xf>
    <xf numFmtId="4" fontId="5" fillId="0" borderId="1">
      <alignment horizontal="right" vertical="center" wrapText="1"/>
    </xf>
    <xf numFmtId="0" fontId="3" fillId="0" borderId="6">
      <alignment horizontal="center" vertical="center"/>
    </xf>
    <xf numFmtId="0" fontId="3" fillId="0" borderId="12">
      <alignment horizontal="center" vertical="center" wrapText="1"/>
    </xf>
    <xf numFmtId="0" fontId="3" fillId="0" borderId="25">
      <alignment horizontal="center" vertical="center"/>
    </xf>
    <xf numFmtId="0" fontId="3" fillId="0" borderId="12">
      <alignment horizontal="center" vertical="center"/>
    </xf>
    <xf numFmtId="0" fontId="5" fillId="0" borderId="14">
      <alignment horizontal="left" vertical="center"/>
    </xf>
    <xf numFmtId="0" fontId="3" fillId="0" borderId="15">
      <alignment horizontal="center" vertical="center" wrapText="1"/>
      <protection locked="0"/>
    </xf>
    <xf numFmtId="0" fontId="3" fillId="0" borderId="7">
      <alignment horizontal="center" vertical="center"/>
    </xf>
    <xf numFmtId="0" fontId="5" fillId="0" borderId="0">
      <alignment horizontal="right" vertical="center"/>
    </xf>
    <xf numFmtId="0" fontId="3" fillId="0" borderId="12">
      <alignment horizontal="center" vertical="center" wrapText="1"/>
      <protection locked="0"/>
    </xf>
    <xf numFmtId="0" fontId="1" fillId="0" borderId="0">
      <protection locked="0"/>
    </xf>
    <xf numFmtId="4" fontId="5" fillId="0" borderId="1">
      <alignment horizontal="right" vertical="center"/>
      <protection locked="0"/>
    </xf>
    <xf numFmtId="0" fontId="5" fillId="0" borderId="0">
      <alignment horizontal="right"/>
    </xf>
    <xf numFmtId="0" fontId="5" fillId="0" borderId="12">
      <alignment horizontal="right" vertical="center"/>
      <protection locked="0"/>
    </xf>
    <xf numFmtId="0" fontId="2" fillId="0" borderId="0">
      <alignment horizontal="center" vertical="center"/>
      <protection locked="0"/>
    </xf>
    <xf numFmtId="4" fontId="5" fillId="0" borderId="1">
      <alignment horizontal="right" vertical="center"/>
    </xf>
    <xf numFmtId="0" fontId="53" fillId="0" borderId="0">
      <alignment vertical="top"/>
      <protection locked="0"/>
    </xf>
    <xf numFmtId="0" fontId="5" fillId="0" borderId="1">
      <alignment horizontal="right" vertical="center" wrapText="1"/>
      <protection locked="0"/>
    </xf>
    <xf numFmtId="0" fontId="1" fillId="0" borderId="0">
      <alignment vertical="center"/>
    </xf>
    <xf numFmtId="0" fontId="6" fillId="0" borderId="0">
      <alignment horizontal="center" vertical="center"/>
    </xf>
    <xf numFmtId="0" fontId="5" fillId="0" borderId="0">
      <alignment horizontal="left" vertical="center"/>
      <protection locked="0"/>
    </xf>
    <xf numFmtId="0" fontId="3" fillId="0" borderId="1">
      <alignment horizontal="center" vertical="center" wrapText="1"/>
    </xf>
    <xf numFmtId="0" fontId="5" fillId="0" borderId="1">
      <alignment horizontal="left" vertical="center" wrapText="1"/>
    </xf>
    <xf numFmtId="0" fontId="5" fillId="0" borderId="2">
      <alignment horizontal="left" vertical="center" wrapText="1"/>
      <protection locked="0"/>
    </xf>
    <xf numFmtId="0" fontId="1" fillId="0" borderId="3">
      <alignment vertical="center"/>
    </xf>
    <xf numFmtId="0" fontId="1" fillId="0" borderId="4">
      <alignment vertical="center"/>
    </xf>
    <xf numFmtId="0" fontId="5" fillId="0" borderId="1">
      <alignment vertical="center" wrapText="1"/>
    </xf>
    <xf numFmtId="0" fontId="5" fillId="0" borderId="1">
      <alignment horizontal="left" vertical="center" wrapText="1"/>
      <protection locked="0"/>
    </xf>
    <xf numFmtId="0" fontId="5" fillId="0" borderId="1">
      <alignment horizontal="center" vertical="center" wrapText="1"/>
    </xf>
    <xf numFmtId="0" fontId="2" fillId="0" borderId="0">
      <alignment horizontal="center" vertical="center"/>
      <protection locked="0"/>
    </xf>
    <xf numFmtId="0" fontId="3" fillId="0" borderId="1">
      <alignment horizontal="center" vertical="center"/>
      <protection locked="0"/>
    </xf>
    <xf numFmtId="0" fontId="5" fillId="0" borderId="1">
      <alignment horizontal="center" vertical="center"/>
      <protection locked="0"/>
    </xf>
    <xf numFmtId="0" fontId="5" fillId="0" borderId="0">
      <alignment horizontal="right" vertical="center"/>
      <protection locked="0"/>
    </xf>
    <xf numFmtId="0" fontId="53" fillId="0" borderId="0">
      <alignment vertical="top"/>
      <protection locked="0"/>
    </xf>
    <xf numFmtId="0" fontId="1" fillId="0" borderId="0">
      <alignment vertical="center"/>
    </xf>
    <xf numFmtId="0" fontId="6" fillId="0" borderId="0">
      <alignment horizontal="center" vertical="center"/>
    </xf>
    <xf numFmtId="0" fontId="5" fillId="0" borderId="0">
      <alignment horizontal="left" vertical="center"/>
      <protection locked="0"/>
    </xf>
    <xf numFmtId="0" fontId="3" fillId="0" borderId="1">
      <alignment horizontal="center" vertical="center" wrapText="1"/>
    </xf>
    <xf numFmtId="0" fontId="5" fillId="0" borderId="1">
      <alignment horizontal="left" vertical="center" wrapText="1"/>
    </xf>
    <xf numFmtId="0" fontId="5" fillId="0" borderId="1">
      <alignment horizontal="left" vertical="center" wrapText="1"/>
      <protection locked="0"/>
    </xf>
    <xf numFmtId="0" fontId="2" fillId="0" borderId="0">
      <alignment horizontal="center" vertical="center"/>
    </xf>
    <xf numFmtId="0" fontId="3" fillId="0" borderId="1">
      <alignment horizontal="center" vertical="center"/>
      <protection locked="0"/>
    </xf>
    <xf numFmtId="0" fontId="5" fillId="0" borderId="1">
      <alignment vertical="center" wrapText="1"/>
    </xf>
    <xf numFmtId="0" fontId="3" fillId="0" borderId="1">
      <alignment horizontal="center" vertical="center" wrapText="1"/>
      <protection locked="0"/>
    </xf>
    <xf numFmtId="0" fontId="1" fillId="0" borderId="0">
      <alignment horizontal="right"/>
    </xf>
    <xf numFmtId="4" fontId="5" fillId="0" borderId="1">
      <alignment horizontal="right" vertical="center"/>
      <protection locked="0"/>
    </xf>
    <xf numFmtId="0" fontId="5" fillId="0" borderId="1">
      <alignment horizontal="center" vertical="center" wrapText="1"/>
    </xf>
    <xf numFmtId="0" fontId="11" fillId="0" borderId="0">
      <alignment horizontal="center" vertical="center"/>
    </xf>
    <xf numFmtId="4" fontId="5" fillId="0" borderId="1">
      <alignment horizontal="right" vertical="center"/>
    </xf>
    <xf numFmtId="0" fontId="2" fillId="0" borderId="0">
      <alignment horizontal="center" vertical="center"/>
      <protection locked="0"/>
    </xf>
    <xf numFmtId="4" fontId="5" fillId="0" borderId="1">
      <alignment horizontal="right" vertical="center" wrapText="1"/>
      <protection locked="0"/>
    </xf>
    <xf numFmtId="0" fontId="5" fillId="0" borderId="0">
      <alignment horizontal="right" vertical="center"/>
      <protection locked="0"/>
    </xf>
    <xf numFmtId="0" fontId="5" fillId="0" borderId="0">
      <alignment horizontal="right"/>
    </xf>
    <xf numFmtId="0" fontId="53" fillId="0" borderId="0">
      <alignment vertical="top"/>
      <protection locked="0"/>
    </xf>
    <xf numFmtId="0" fontId="3" fillId="0" borderId="7">
      <alignment horizontal="center" vertical="center"/>
    </xf>
    <xf numFmtId="0" fontId="10" fillId="0" borderId="0">
      <alignment horizontal="right"/>
      <protection locked="0"/>
    </xf>
    <xf numFmtId="0" fontId="11" fillId="0" borderId="0">
      <alignment horizontal="center" vertical="center" wrapText="1"/>
      <protection locked="0"/>
    </xf>
    <xf numFmtId="0" fontId="5" fillId="0" borderId="0">
      <alignment horizontal="left" vertical="center"/>
      <protection locked="0"/>
    </xf>
    <xf numFmtId="0" fontId="3" fillId="0" borderId="2">
      <alignment horizontal="center" vertical="center"/>
      <protection locked="0"/>
    </xf>
    <xf numFmtId="0" fontId="3" fillId="0" borderId="3">
      <alignment horizontal="center" vertical="center"/>
      <protection locked="0"/>
    </xf>
    <xf numFmtId="0" fontId="3" fillId="0" borderId="1">
      <alignment horizontal="center" vertical="center"/>
      <protection locked="0"/>
    </xf>
    <xf numFmtId="0" fontId="5" fillId="0" borderId="1">
      <alignment horizontal="left" vertical="center" wrapText="1"/>
      <protection locked="0"/>
    </xf>
    <xf numFmtId="0" fontId="1" fillId="0" borderId="1"/>
    <xf numFmtId="0" fontId="1" fillId="0" borderId="6">
      <alignment horizontal="center" vertical="center"/>
      <protection locked="0"/>
    </xf>
    <xf numFmtId="49" fontId="3" fillId="0" borderId="2">
      <alignment horizontal="center" vertical="center" wrapText="1"/>
      <protection locked="0"/>
    </xf>
    <xf numFmtId="178" fontId="5" fillId="0" borderId="1">
      <alignment horizontal="right" vertical="center" wrapText="1"/>
    </xf>
    <xf numFmtId="49" fontId="3" fillId="0" borderId="3">
      <alignment horizontal="center" vertical="center" wrapText="1"/>
      <protection locked="0"/>
    </xf>
    <xf numFmtId="0" fontId="5" fillId="0" borderId="0">
      <alignment horizontal="right"/>
    </xf>
    <xf numFmtId="49" fontId="3" fillId="0" borderId="1">
      <alignment horizontal="center" vertical="center"/>
      <protection locked="0"/>
    </xf>
    <xf numFmtId="0" fontId="3" fillId="0" borderId="7">
      <alignment horizontal="center" vertical="center"/>
    </xf>
    <xf numFmtId="0" fontId="3" fillId="0" borderId="2">
      <alignment horizontal="center" vertical="center"/>
    </xf>
    <xf numFmtId="0" fontId="11" fillId="0" borderId="0">
      <alignment horizontal="center" vertical="center"/>
      <protection locked="0"/>
    </xf>
    <xf numFmtId="49" fontId="3" fillId="0" borderId="1">
      <alignment horizontal="center" vertical="center"/>
      <protection locked="0"/>
    </xf>
    <xf numFmtId="0" fontId="3" fillId="0" borderId="5">
      <alignment horizontal="center" vertical="center" wrapText="1"/>
    </xf>
    <xf numFmtId="49" fontId="1" fillId="0" borderId="0"/>
    <xf numFmtId="0" fontId="5" fillId="0" borderId="1">
      <alignment horizontal="right" vertical="center" wrapText="1"/>
    </xf>
    <xf numFmtId="0" fontId="3" fillId="0" borderId="2">
      <alignment horizontal="center" vertical="center"/>
    </xf>
    <xf numFmtId="0" fontId="11" fillId="0" borderId="0">
      <alignment horizontal="center" vertical="center"/>
      <protection locked="0"/>
    </xf>
    <xf numFmtId="0" fontId="5" fillId="0" borderId="1">
      <alignment horizontal="right" vertical="center" wrapText="1"/>
      <protection locked="0"/>
    </xf>
    <xf numFmtId="0" fontId="3" fillId="0" borderId="1">
      <alignment horizontal="center" vertical="center"/>
    </xf>
    <xf numFmtId="0" fontId="1" fillId="0" borderId="7">
      <alignment horizontal="center" vertical="center"/>
      <protection locked="0"/>
    </xf>
    <xf numFmtId="0" fontId="3" fillId="0" borderId="6">
      <alignment horizontal="center" vertical="center" wrapText="1"/>
    </xf>
    <xf numFmtId="0" fontId="53" fillId="0" borderId="0">
      <alignment vertical="top"/>
      <protection locked="0"/>
    </xf>
    <xf numFmtId="178" fontId="5" fillId="0" borderId="1">
      <alignment horizontal="right" vertical="center"/>
      <protection locked="0"/>
    </xf>
    <xf numFmtId="0" fontId="1" fillId="0" borderId="0">
      <alignment horizontal="right"/>
    </xf>
    <xf numFmtId="0" fontId="5" fillId="0" borderId="1">
      <alignment horizontal="right" vertical="center"/>
    </xf>
    <xf numFmtId="178" fontId="5" fillId="0" borderId="1">
      <alignment horizontal="right" vertical="center"/>
    </xf>
    <xf numFmtId="0" fontId="11" fillId="0" borderId="0">
      <alignment horizontal="center" vertical="center"/>
    </xf>
    <xf numFmtId="0" fontId="5" fillId="0" borderId="1">
      <alignment horizontal="right" vertical="center"/>
      <protection locked="0"/>
    </xf>
    <xf numFmtId="0" fontId="2" fillId="0" borderId="0">
      <alignment horizontal="center" vertical="center"/>
    </xf>
    <xf numFmtId="0" fontId="1" fillId="0" borderId="0"/>
    <xf numFmtId="0" fontId="3" fillId="0" borderId="0"/>
    <xf numFmtId="0" fontId="9" fillId="0" borderId="0">
      <alignment horizontal="center" vertical="center" wrapText="1"/>
    </xf>
    <xf numFmtId="0" fontId="3" fillId="0" borderId="15">
      <alignment horizontal="center" vertical="center" wrapText="1"/>
    </xf>
    <xf numFmtId="0" fontId="3" fillId="0" borderId="0">
      <alignment horizontal="left" vertical="center" wrapText="1"/>
    </xf>
    <xf numFmtId="0" fontId="3" fillId="0" borderId="16">
      <alignment horizontal="center" vertical="center" wrapText="1"/>
    </xf>
    <xf numFmtId="0" fontId="3" fillId="0" borderId="2">
      <alignment horizontal="center" vertical="center"/>
    </xf>
    <xf numFmtId="0" fontId="3" fillId="0" borderId="12">
      <alignment horizontal="center" vertical="center" wrapText="1"/>
    </xf>
    <xf numFmtId="0" fontId="3" fillId="0" borderId="4">
      <alignment horizontal="center" vertical="center"/>
    </xf>
    <xf numFmtId="0" fontId="3" fillId="0" borderId="6">
      <alignment horizontal="center" vertical="center" wrapText="1"/>
    </xf>
    <xf numFmtId="0" fontId="3" fillId="0" borderId="12">
      <alignment horizontal="center" vertical="center"/>
    </xf>
    <xf numFmtId="0" fontId="3" fillId="0" borderId="1">
      <alignment horizontal="center" vertical="center"/>
    </xf>
    <xf numFmtId="0" fontId="5" fillId="0" borderId="0">
      <alignment vertical="top"/>
      <protection locked="0"/>
    </xf>
    <xf numFmtId="0" fontId="5" fillId="0" borderId="14">
      <alignment horizontal="left" vertical="center"/>
    </xf>
    <xf numFmtId="0" fontId="9" fillId="0" borderId="0">
      <alignment horizontal="center" vertical="center"/>
    </xf>
    <xf numFmtId="0" fontId="2" fillId="0" borderId="0">
      <alignment horizontal="center" vertical="center"/>
      <protection locked="0"/>
    </xf>
    <xf numFmtId="0" fontId="5" fillId="0" borderId="12">
      <alignment horizontal="right" vertical="center"/>
    </xf>
    <xf numFmtId="0" fontId="3" fillId="0" borderId="0">
      <alignment wrapText="1"/>
    </xf>
    <xf numFmtId="0" fontId="3" fillId="0" borderId="6">
      <alignment horizontal="center" vertical="center" wrapText="1"/>
      <protection locked="0"/>
    </xf>
    <xf numFmtId="0" fontId="5" fillId="0" borderId="12">
      <alignment horizontal="right" vertical="center"/>
      <protection locked="0"/>
    </xf>
    <xf numFmtId="0" fontId="3" fillId="0" borderId="6">
      <alignment horizontal="center" vertical="center"/>
      <protection locked="0"/>
    </xf>
    <xf numFmtId="0" fontId="3" fillId="0" borderId="16">
      <alignment horizontal="center" vertical="center" wrapText="1"/>
      <protection locked="0"/>
    </xf>
    <xf numFmtId="0" fontId="3" fillId="0" borderId="14">
      <alignment horizontal="center" vertical="center"/>
      <protection locked="0"/>
    </xf>
    <xf numFmtId="0" fontId="3" fillId="0" borderId="12">
      <alignment horizontal="center" vertical="center" wrapText="1"/>
      <protection locked="0"/>
    </xf>
    <xf numFmtId="0" fontId="3" fillId="0" borderId="1">
      <alignment horizontal="center" vertical="center" wrapText="1"/>
      <protection locked="0"/>
    </xf>
    <xf numFmtId="0" fontId="3" fillId="0" borderId="14">
      <alignment horizontal="center" vertical="center" wrapText="1"/>
    </xf>
    <xf numFmtId="0" fontId="5" fillId="0" borderId="1">
      <alignment horizontal="right" vertical="center"/>
      <protection locked="0"/>
    </xf>
    <xf numFmtId="0" fontId="5" fillId="0" borderId="0">
      <alignment horizontal="right" vertical="center"/>
      <protection locked="0"/>
    </xf>
    <xf numFmtId="0" fontId="3" fillId="0" borderId="14">
      <alignment horizontal="center" vertical="center" wrapText="1"/>
      <protection locked="0"/>
    </xf>
    <xf numFmtId="0" fontId="5" fillId="0" borderId="0">
      <alignment horizontal="right"/>
      <protection locked="0"/>
    </xf>
    <xf numFmtId="0" fontId="5" fillId="0" borderId="0">
      <alignment horizontal="right" vertical="center"/>
    </xf>
    <xf numFmtId="0" fontId="5" fillId="0" borderId="0">
      <alignment horizontal="right"/>
    </xf>
    <xf numFmtId="0" fontId="3" fillId="0" borderId="7">
      <alignment horizontal="center" vertical="center" wrapText="1"/>
    </xf>
    <xf numFmtId="0" fontId="53" fillId="0" borderId="0">
      <alignment vertical="top"/>
      <protection locked="0"/>
    </xf>
    <xf numFmtId="0" fontId="5" fillId="0" borderId="5">
      <alignment horizontal="center" vertical="center" wrapText="1"/>
      <protection locked="0"/>
    </xf>
    <xf numFmtId="0" fontId="1" fillId="0" borderId="0">
      <alignment wrapText="1"/>
    </xf>
    <xf numFmtId="0" fontId="6" fillId="0" borderId="0">
      <alignment horizontal="center" vertical="center" wrapText="1"/>
    </xf>
    <xf numFmtId="0" fontId="5" fillId="0" borderId="0">
      <alignment horizontal="left" vertical="center" wrapText="1"/>
    </xf>
    <xf numFmtId="0" fontId="3" fillId="0" borderId="2">
      <alignment horizontal="center" vertical="center" wrapText="1"/>
    </xf>
    <xf numFmtId="0" fontId="3" fillId="0" borderId="4">
      <alignment horizontal="center" vertical="center" wrapText="1"/>
    </xf>
    <xf numFmtId="0" fontId="5" fillId="0" borderId="4">
      <alignment horizontal="left" vertical="center" wrapText="1"/>
    </xf>
    <xf numFmtId="0" fontId="5" fillId="0" borderId="13">
      <alignment horizontal="center" vertical="center"/>
    </xf>
    <xf numFmtId="0" fontId="5" fillId="0" borderId="12">
      <alignment horizontal="left" vertical="center" wrapText="1"/>
      <protection locked="0"/>
    </xf>
    <xf numFmtId="0" fontId="2" fillId="0" borderId="0">
      <alignment horizontal="center" vertical="center" wrapText="1"/>
      <protection locked="0"/>
    </xf>
    <xf numFmtId="0" fontId="5" fillId="0" borderId="0">
      <alignment vertical="top"/>
      <protection locked="0"/>
    </xf>
    <xf numFmtId="0" fontId="3" fillId="0" borderId="6">
      <alignment horizontal="center" vertical="center" wrapText="1"/>
      <protection locked="0"/>
    </xf>
    <xf numFmtId="0" fontId="3" fillId="0" borderId="6">
      <alignment horizontal="center" vertical="center" wrapText="1"/>
    </xf>
    <xf numFmtId="0" fontId="3" fillId="0" borderId="14">
      <alignment horizontal="center" vertical="center" wrapText="1"/>
    </xf>
    <xf numFmtId="0" fontId="1" fillId="0" borderId="0">
      <alignment vertical="center"/>
    </xf>
    <xf numFmtId="0" fontId="5" fillId="0" borderId="12">
      <alignment horizontal="right" vertical="center"/>
    </xf>
    <xf numFmtId="0" fontId="5" fillId="0" borderId="0">
      <alignment horizontal="right" vertical="center"/>
      <protection locked="0"/>
    </xf>
    <xf numFmtId="0" fontId="6" fillId="0" borderId="0">
      <alignment horizontal="center" vertical="center"/>
    </xf>
    <xf numFmtId="0" fontId="5" fillId="0" borderId="0">
      <alignment vertical="top" wrapText="1"/>
      <protection locked="0"/>
    </xf>
    <xf numFmtId="0" fontId="5" fillId="0" borderId="0">
      <alignment horizontal="right"/>
      <protection locked="0"/>
    </xf>
    <xf numFmtId="0" fontId="5" fillId="0" borderId="0">
      <alignment horizontal="left" vertical="center"/>
      <protection locked="0"/>
    </xf>
    <xf numFmtId="0" fontId="3" fillId="0" borderId="6">
      <alignment horizontal="center" vertical="center"/>
      <protection locked="0"/>
    </xf>
    <xf numFmtId="0" fontId="5" fillId="0" borderId="0">
      <alignment horizontal="right" wrapText="1"/>
      <protection locked="0"/>
    </xf>
    <xf numFmtId="0" fontId="3" fillId="0" borderId="1">
      <alignment horizontal="center" vertical="center" wrapText="1"/>
    </xf>
    <xf numFmtId="0" fontId="3" fillId="0" borderId="14">
      <alignment horizontal="center" vertical="center"/>
      <protection locked="0"/>
    </xf>
    <xf numFmtId="0" fontId="3" fillId="0" borderId="14">
      <alignment horizontal="center" vertical="center" wrapText="1"/>
      <protection locked="0"/>
    </xf>
    <xf numFmtId="0" fontId="5" fillId="0" borderId="1">
      <alignment horizontal="left" vertical="center" wrapText="1"/>
    </xf>
    <xf numFmtId="0" fontId="3" fillId="0" borderId="1">
      <alignment horizontal="center" vertical="center" wrapText="1"/>
      <protection locked="0"/>
    </xf>
    <xf numFmtId="0" fontId="5" fillId="0" borderId="0">
      <alignment horizontal="right" vertical="center" wrapText="1"/>
    </xf>
    <xf numFmtId="0" fontId="5" fillId="0" borderId="2">
      <alignment horizontal="left" vertical="center" wrapText="1"/>
      <protection locked="0"/>
    </xf>
    <xf numFmtId="0" fontId="5" fillId="0" borderId="1">
      <alignment horizontal="right" vertical="center"/>
      <protection locked="0"/>
    </xf>
    <xf numFmtId="0" fontId="5" fillId="0" borderId="0">
      <alignment horizontal="right" wrapText="1"/>
    </xf>
    <xf numFmtId="0" fontId="1" fillId="0" borderId="3">
      <alignment vertical="center"/>
    </xf>
    <xf numFmtId="0" fontId="5" fillId="0" borderId="0">
      <alignment horizontal="right" vertical="center" wrapText="1"/>
      <protection locked="0"/>
    </xf>
    <xf numFmtId="0" fontId="3" fillId="0" borderId="7">
      <alignment horizontal="center" vertical="center" wrapText="1"/>
    </xf>
    <xf numFmtId="0" fontId="1" fillId="0" borderId="4">
      <alignment vertical="center"/>
    </xf>
    <xf numFmtId="0" fontId="53" fillId="0" borderId="0">
      <alignment vertical="top"/>
      <protection locked="0"/>
    </xf>
    <xf numFmtId="0" fontId="2" fillId="0" borderId="0">
      <alignment horizontal="center" vertical="center"/>
    </xf>
    <xf numFmtId="0" fontId="3" fillId="0" borderId="3">
      <alignment horizontal="center" vertical="center"/>
    </xf>
    <xf numFmtId="4" fontId="3" fillId="0" borderId="1">
      <alignment vertical="center"/>
    </xf>
    <xf numFmtId="4" fontId="3" fillId="0" borderId="1">
      <alignment vertical="center"/>
      <protection locked="0"/>
    </xf>
    <xf numFmtId="0" fontId="3" fillId="0" borderId="6">
      <alignment horizontal="center" vertical="center"/>
    </xf>
    <xf numFmtId="0" fontId="3" fillId="0" borderId="2">
      <alignment horizontal="center" vertical="center" wrapText="1"/>
    </xf>
    <xf numFmtId="4" fontId="3" fillId="0" borderId="5">
      <alignment vertical="center"/>
      <protection locked="0"/>
    </xf>
    <xf numFmtId="0" fontId="1" fillId="0" borderId="0">
      <alignment horizontal="right" vertical="center"/>
    </xf>
    <xf numFmtId="0" fontId="3" fillId="0" borderId="1">
      <alignment horizontal="center" vertical="center"/>
      <protection locked="0"/>
    </xf>
    <xf numFmtId="0" fontId="3" fillId="0" borderId="25">
      <alignment horizontal="center" vertical="center" wrapText="1"/>
    </xf>
    <xf numFmtId="0" fontId="3" fillId="0" borderId="0">
      <protection locked="0"/>
    </xf>
    <xf numFmtId="4" fontId="3" fillId="0" borderId="5">
      <alignment vertical="center"/>
    </xf>
    <xf numFmtId="0" fontId="8" fillId="0" borderId="0"/>
    <xf numFmtId="0" fontId="3" fillId="0" borderId="5">
      <alignment horizontal="center" vertical="center"/>
      <protection locked="0"/>
    </xf>
    <xf numFmtId="0" fontId="1" fillId="0" borderId="1">
      <alignment horizontal="center"/>
    </xf>
    <xf numFmtId="0" fontId="3" fillId="0" borderId="0">
      <alignment horizontal="right" vertical="center"/>
      <protection locked="0"/>
    </xf>
    <xf numFmtId="0" fontId="5" fillId="0" borderId="0">
      <alignment horizontal="right" vertical="center"/>
      <protection locked="0"/>
    </xf>
    <xf numFmtId="0" fontId="3" fillId="0" borderId="0">
      <alignment vertical="top"/>
      <protection locked="0"/>
    </xf>
    <xf numFmtId="0" fontId="3" fillId="0" borderId="1">
      <alignment horizontal="center" vertical="center"/>
      <protection locked="0"/>
    </xf>
    <xf numFmtId="0" fontId="5" fillId="0" borderId="1">
      <alignment vertical="center" wrapText="1"/>
    </xf>
    <xf numFmtId="0" fontId="5" fillId="0" borderId="1">
      <alignment horizontal="left" vertical="center" wrapText="1"/>
      <protection locked="0"/>
    </xf>
    <xf numFmtId="0" fontId="3" fillId="0" borderId="1">
      <alignment horizontal="center" vertical="center" wrapText="1"/>
      <protection locked="0"/>
    </xf>
    <xf numFmtId="0" fontId="5" fillId="0" borderId="1">
      <alignment horizontal="center" vertical="center" wrapText="1"/>
    </xf>
    <xf numFmtId="0" fontId="5" fillId="0" borderId="0">
      <alignment vertical="top"/>
      <protection locked="0"/>
    </xf>
    <xf numFmtId="0" fontId="2" fillId="0" borderId="0">
      <alignment horizontal="center" vertical="center"/>
      <protection locked="0"/>
    </xf>
    <xf numFmtId="0" fontId="5" fillId="0" borderId="1">
      <alignment horizontal="center" vertical="center"/>
      <protection locked="0"/>
    </xf>
    <xf numFmtId="0" fontId="5" fillId="0" borderId="0">
      <alignment horizontal="right" vertical="center"/>
      <protection locked="0"/>
    </xf>
    <xf numFmtId="0" fontId="53" fillId="0" borderId="0">
      <alignment vertical="top"/>
      <protection locked="0"/>
    </xf>
    <xf numFmtId="0" fontId="5" fillId="0" borderId="0">
      <alignment horizontal="left" vertical="center"/>
    </xf>
    <xf numFmtId="0" fontId="3" fillId="0" borderId="2">
      <alignment horizontal="center" vertical="center" wrapText="1"/>
    </xf>
    <xf numFmtId="0" fontId="3" fillId="0" borderId="4">
      <alignment horizontal="center" vertical="center" wrapText="1"/>
    </xf>
    <xf numFmtId="0" fontId="3" fillId="0" borderId="1">
      <alignment horizontal="center" vertical="center" wrapText="1"/>
    </xf>
    <xf numFmtId="0" fontId="5" fillId="0" borderId="1">
      <alignment vertical="center" wrapText="1"/>
    </xf>
    <xf numFmtId="0" fontId="5" fillId="0" borderId="1">
      <alignment horizontal="center" vertical="center" wrapText="1"/>
      <protection locked="0"/>
    </xf>
    <xf numFmtId="0" fontId="1" fillId="0" borderId="0"/>
    <xf numFmtId="0" fontId="2" fillId="0" borderId="0">
      <alignment horizontal="center" vertical="center"/>
    </xf>
    <xf numFmtId="0" fontId="5" fillId="0" borderId="0">
      <alignment horizontal="left" vertical="center"/>
      <protection locked="0"/>
    </xf>
    <xf numFmtId="0" fontId="3" fillId="0" borderId="3">
      <alignment horizontal="center" vertical="center" wrapText="1"/>
      <protection locked="0"/>
    </xf>
    <xf numFmtId="0" fontId="3" fillId="0" borderId="4">
      <alignment horizontal="center" vertical="center" wrapText="1"/>
      <protection locked="0"/>
    </xf>
    <xf numFmtId="0" fontId="1" fillId="0" borderId="1">
      <alignment horizontal="center" vertical="center"/>
    </xf>
    <xf numFmtId="0" fontId="5" fillId="0" borderId="1">
      <alignment horizontal="left" vertical="center" wrapText="1"/>
    </xf>
    <xf numFmtId="0" fontId="5" fillId="0" borderId="1">
      <alignment horizontal="left" vertical="center" wrapText="1"/>
      <protection locked="0"/>
    </xf>
    <xf numFmtId="0" fontId="3" fillId="0" borderId="0">
      <alignment horizontal="left" vertical="center"/>
    </xf>
    <xf numFmtId="0" fontId="5" fillId="0" borderId="6">
      <alignment horizontal="left" vertical="center"/>
    </xf>
    <xf numFmtId="49" fontId="1" fillId="0" borderId="0"/>
    <xf numFmtId="0" fontId="3" fillId="0" borderId="0">
      <alignment horizontal="left" vertical="center"/>
    </xf>
    <xf numFmtId="0" fontId="5" fillId="0" borderId="1">
      <alignment horizontal="left" vertical="center"/>
      <protection locked="0"/>
    </xf>
    <xf numFmtId="0" fontId="5" fillId="0" borderId="6">
      <alignment horizontal="left" vertical="center" wrapText="1"/>
      <protection locked="0"/>
    </xf>
    <xf numFmtId="49" fontId="1" fillId="0" borderId="0"/>
    <xf numFmtId="0" fontId="3" fillId="0" borderId="2">
      <alignment horizontal="center" vertical="center" wrapText="1"/>
    </xf>
    <xf numFmtId="0" fontId="3" fillId="0" borderId="5">
      <alignment horizontal="center" vertical="center"/>
    </xf>
    <xf numFmtId="0" fontId="3" fillId="0" borderId="3">
      <alignment horizontal="center" vertical="center" wrapText="1"/>
    </xf>
    <xf numFmtId="0" fontId="3" fillId="0" borderId="2">
      <alignment horizontal="center" vertical="center"/>
    </xf>
    <xf numFmtId="0" fontId="3" fillId="0" borderId="4">
      <alignment horizontal="center" vertical="center" wrapText="1"/>
    </xf>
    <xf numFmtId="0" fontId="3" fillId="0" borderId="4">
      <alignment horizontal="center" vertical="center"/>
    </xf>
    <xf numFmtId="0" fontId="5" fillId="0" borderId="7">
      <alignment horizontal="left" vertical="center" wrapText="1"/>
      <protection locked="0"/>
    </xf>
    <xf numFmtId="4" fontId="5" fillId="0" borderId="1">
      <alignment horizontal="right" vertical="center" wrapText="1"/>
      <protection locked="0"/>
    </xf>
    <xf numFmtId="0" fontId="3" fillId="0" borderId="0"/>
    <xf numFmtId="0" fontId="3" fillId="0" borderId="6">
      <alignment horizontal="center" vertical="center"/>
    </xf>
    <xf numFmtId="0" fontId="1" fillId="0" borderId="0">
      <alignment horizontal="right"/>
      <protection locked="0"/>
    </xf>
    <xf numFmtId="0" fontId="3" fillId="0" borderId="7">
      <alignment horizontal="center" vertical="center"/>
    </xf>
    <xf numFmtId="0" fontId="1" fillId="0" borderId="1">
      <alignment horizontal="center" vertical="center"/>
      <protection locked="0"/>
    </xf>
    <xf numFmtId="0" fontId="53" fillId="0" borderId="0">
      <alignment vertical="top"/>
      <protection locked="0"/>
    </xf>
    <xf numFmtId="0" fontId="17" fillId="0" borderId="0"/>
  </cellStyleXfs>
  <cellXfs count="357">
    <xf numFmtId="0" fontId="0" fillId="0" borderId="0" xfId="0" applyFont="1" applyBorder="1"/>
    <xf numFmtId="49" fontId="1" fillId="0" borderId="0" xfId="0" applyNumberFormat="1" applyFont="1" applyBorder="1"/>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3" fillId="0" borderId="0" xfId="0" applyFont="1" applyBorder="1" applyAlignment="1">
      <alignment horizontal="left" vertical="center"/>
    </xf>
    <xf numFmtId="0" fontId="3" fillId="0" borderId="0" xfId="0" applyFont="1" applyBorder="1"/>
    <xf numFmtId="0" fontId="3" fillId="0" borderId="0" xfId="0" applyFont="1" applyBorder="1" applyAlignment="1" applyProtection="1">
      <alignment horizontal="right"/>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1" fillId="0" borderId="1" xfId="394" applyFont="1" applyBorder="1">
      <alignment horizontal="center" vertical="center"/>
    </xf>
    <xf numFmtId="0" fontId="1" fillId="0" borderId="1" xfId="665" applyFont="1" applyBorder="1">
      <alignment horizontal="center" vertical="center"/>
      <protection locked="0"/>
    </xf>
    <xf numFmtId="49" fontId="4" fillId="0" borderId="1" xfId="146" applyNumberFormat="1" applyFont="1" applyBorder="1">
      <alignment horizontal="left" vertical="center" wrapText="1"/>
    </xf>
    <xf numFmtId="0" fontId="0" fillId="0" borderId="1" xfId="0" applyFont="1" applyBorder="1"/>
    <xf numFmtId="4" fontId="4" fillId="0" borderId="1" xfId="0" applyNumberFormat="1" applyFont="1" applyBorder="1" applyAlignment="1">
      <alignment horizontal="right" vertical="center"/>
    </xf>
    <xf numFmtId="0" fontId="5" fillId="0" borderId="1" xfId="567" applyFont="1" applyBorder="1">
      <alignment horizontal="center" vertical="center" wrapText="1"/>
      <protection locked="0"/>
    </xf>
    <xf numFmtId="0" fontId="5" fillId="0" borderId="1" xfId="651" applyFont="1" applyBorder="1">
      <alignment horizontal="left" vertical="center" wrapText="1"/>
      <protection locked="0"/>
    </xf>
    <xf numFmtId="0" fontId="5" fillId="0" borderId="1" xfId="659" applyFont="1" applyBorder="1">
      <alignment horizontal="left" vertical="center" wrapText="1"/>
      <protection locked="0"/>
    </xf>
    <xf numFmtId="49" fontId="1" fillId="0" borderId="0" xfId="652" applyNumberFormat="1" applyFont="1" applyBorder="1"/>
    <xf numFmtId="0" fontId="2" fillId="0" borderId="0" xfId="304" applyFont="1" applyBorder="1">
      <alignment horizontal="center" vertical="center"/>
    </xf>
    <xf numFmtId="0" fontId="3" fillId="0" borderId="0" xfId="649" applyFont="1" applyBorder="1">
      <alignment horizontal="left" vertical="center"/>
    </xf>
    <xf numFmtId="0" fontId="3" fillId="0" borderId="0" xfId="661" applyFont="1" applyBorder="1"/>
    <xf numFmtId="0" fontId="3" fillId="0" borderId="2" xfId="312" applyFont="1" applyBorder="1">
      <alignment horizontal="center" vertical="center" wrapText="1"/>
      <protection locked="0"/>
    </xf>
    <xf numFmtId="0" fontId="3" fillId="0" borderId="2" xfId="653" applyFont="1" applyBorder="1">
      <alignment horizontal="center" vertical="center" wrapText="1"/>
    </xf>
    <xf numFmtId="0" fontId="3" fillId="0" borderId="2" xfId="656" applyFont="1" applyBorder="1">
      <alignment horizontal="center" vertical="center"/>
    </xf>
    <xf numFmtId="0" fontId="3" fillId="0" borderId="3" xfId="388" applyFont="1" applyBorder="1">
      <alignment horizontal="center" vertical="center" wrapText="1"/>
      <protection locked="0"/>
    </xf>
    <xf numFmtId="0" fontId="3" fillId="0" borderId="3" xfId="655" applyFont="1" applyBorder="1">
      <alignment horizontal="center" vertical="center" wrapText="1"/>
    </xf>
    <xf numFmtId="0" fontId="3" fillId="0" borderId="3" xfId="84" applyFont="1" applyBorder="1">
      <alignment horizontal="center" vertical="center"/>
    </xf>
    <xf numFmtId="0" fontId="3" fillId="0" borderId="4" xfId="391" applyFont="1" applyBorder="1">
      <alignment horizontal="center" vertical="center" wrapText="1"/>
      <protection locked="0"/>
    </xf>
    <xf numFmtId="0" fontId="3" fillId="0" borderId="4" xfId="657" applyFont="1" applyBorder="1">
      <alignment horizontal="center" vertical="center" wrapText="1"/>
    </xf>
    <xf numFmtId="0" fontId="3" fillId="0" borderId="4" xfId="658" applyFont="1" applyBorder="1">
      <alignment horizontal="center" vertical="center"/>
    </xf>
    <xf numFmtId="0" fontId="5" fillId="0" borderId="1" xfId="644" applyFont="1" applyBorder="1">
      <alignment horizontal="left" vertical="center" wrapText="1"/>
    </xf>
    <xf numFmtId="179" fontId="4" fillId="0" borderId="1" xfId="0" applyNumberFormat="1" applyFont="1" applyBorder="1" applyAlignment="1">
      <alignment horizontal="right" vertical="center"/>
    </xf>
    <xf numFmtId="0" fontId="1" fillId="0" borderId="5" xfId="66" applyFont="1" applyBorder="1">
      <alignment horizontal="center" vertical="center" wrapText="1"/>
      <protection locked="0"/>
    </xf>
    <xf numFmtId="0" fontId="5" fillId="0" borderId="6" xfId="647" applyFont="1" applyBorder="1">
      <alignment horizontal="left" vertical="center"/>
    </xf>
    <xf numFmtId="0" fontId="5" fillId="0" borderId="7" xfId="259" applyFont="1" applyBorder="1">
      <alignment horizontal="left" vertical="center"/>
    </xf>
    <xf numFmtId="0" fontId="1" fillId="0" borderId="0" xfId="100" applyFont="1" applyBorder="1">
      <alignment horizontal="right" vertical="center"/>
      <protection locked="0"/>
    </xf>
    <xf numFmtId="0" fontId="3" fillId="0" borderId="5" xfId="654" applyFont="1" applyBorder="1">
      <alignment horizontal="center" vertical="center"/>
    </xf>
    <xf numFmtId="0" fontId="3" fillId="0" borderId="6" xfId="662" applyFont="1" applyBorder="1">
      <alignment horizontal="center" vertical="center"/>
    </xf>
    <xf numFmtId="0" fontId="3" fillId="0" borderId="7" xfId="664" applyFont="1" applyBorder="1">
      <alignment horizontal="center" vertical="center"/>
    </xf>
    <xf numFmtId="0" fontId="0" fillId="0" borderId="0" xfId="0" applyFont="1" applyFill="1" applyBorder="1"/>
    <xf numFmtId="0" fontId="5" fillId="0" borderId="0" xfId="106" applyFont="1" applyBorder="1">
      <alignment horizontal="right" vertical="center"/>
    </xf>
    <xf numFmtId="0" fontId="6" fillId="0" borderId="0" xfId="409" applyFont="1" applyBorder="1">
      <alignment horizontal="center" vertical="center" wrapText="1"/>
    </xf>
    <xf numFmtId="0" fontId="3" fillId="0" borderId="5" xfId="516" applyFont="1" applyBorder="1">
      <alignment horizontal="center" vertical="center" wrapText="1"/>
    </xf>
    <xf numFmtId="0" fontId="3" fillId="0" borderId="6" xfId="524" applyFont="1" applyBorder="1">
      <alignment horizontal="center" vertical="center" wrapText="1"/>
    </xf>
    <xf numFmtId="0" fontId="3" fillId="0" borderId="7" xfId="128" applyFont="1" applyBorder="1">
      <alignment horizontal="center" vertical="center" wrapText="1"/>
    </xf>
    <xf numFmtId="0" fontId="3" fillId="0" borderId="1" xfId="635" applyFont="1" applyBorder="1">
      <alignment horizontal="center" vertical="center" wrapText="1"/>
    </xf>
    <xf numFmtId="0" fontId="3" fillId="0" borderId="1" xfId="635" applyFont="1" applyFill="1" applyBorder="1">
      <alignment horizontal="center" vertical="center" wrapText="1"/>
    </xf>
    <xf numFmtId="0" fontId="3" fillId="0" borderId="2" xfId="635" applyFont="1" applyFill="1" applyBorder="1">
      <alignment horizontal="center" vertical="center" wrapText="1"/>
    </xf>
    <xf numFmtId="0" fontId="7" fillId="0" borderId="8" xfId="380" applyFont="1" applyFill="1" applyBorder="1" applyAlignment="1">
      <alignment horizontal="center" vertical="center" wrapText="1"/>
    </xf>
    <xf numFmtId="0" fontId="5" fillId="0" borderId="9" xfId="368" applyFont="1" applyFill="1" applyBorder="1" applyAlignment="1" applyProtection="1">
      <alignment horizontal="left" vertical="center" wrapText="1"/>
      <protection locked="0"/>
    </xf>
    <xf numFmtId="49" fontId="4" fillId="0" borderId="9" xfId="146" applyNumberFormat="1" applyFont="1" applyFill="1" applyBorder="1" applyAlignment="1">
      <alignment horizontal="left" vertical="center" wrapText="1"/>
    </xf>
    <xf numFmtId="0" fontId="5" fillId="0" borderId="9" xfId="368" applyFont="1" applyFill="1" applyBorder="1" applyAlignment="1" applyProtection="1">
      <alignment horizontal="center" vertical="center" wrapText="1"/>
      <protection locked="0"/>
    </xf>
    <xf numFmtId="0" fontId="5" fillId="0" borderId="9" xfId="368" applyFont="1" applyFill="1" applyBorder="1" applyAlignment="1" applyProtection="1">
      <alignment horizontal="right" vertical="center" wrapText="1"/>
      <protection locked="0"/>
    </xf>
    <xf numFmtId="0" fontId="5" fillId="0" borderId="7" xfId="368" applyFont="1" applyFill="1" applyBorder="1" applyAlignment="1" applyProtection="1">
      <alignment horizontal="right" vertical="center" wrapText="1"/>
      <protection locked="0"/>
    </xf>
    <xf numFmtId="0" fontId="7" fillId="0" borderId="10" xfId="380" applyFont="1" applyFill="1" applyBorder="1" applyAlignment="1">
      <alignment horizontal="center" vertical="center" wrapText="1"/>
    </xf>
    <xf numFmtId="0" fontId="5" fillId="0" borderId="9" xfId="0" applyFont="1" applyFill="1" applyBorder="1" applyAlignment="1">
      <alignment horizontal="left" vertical="center"/>
    </xf>
    <xf numFmtId="4" fontId="4" fillId="0" borderId="9" xfId="0" applyNumberFormat="1" applyFont="1" applyFill="1" applyBorder="1" applyAlignment="1">
      <alignment horizontal="right" vertical="center"/>
    </xf>
    <xf numFmtId="4" fontId="4" fillId="0" borderId="7" xfId="0" applyNumberFormat="1" applyFont="1" applyFill="1" applyBorder="1" applyAlignment="1">
      <alignment horizontal="right" vertical="center"/>
    </xf>
    <xf numFmtId="0" fontId="0" fillId="0" borderId="9" xfId="0" applyFont="1" applyFill="1" applyBorder="1" applyAlignment="1">
      <alignment horizontal="center" vertical="center"/>
    </xf>
    <xf numFmtId="0" fontId="0" fillId="0" borderId="11" xfId="0" applyFont="1" applyFill="1" applyBorder="1" applyAlignment="1">
      <alignment horizontal="center" vertical="center"/>
    </xf>
    <xf numFmtId="0" fontId="5" fillId="0" borderId="4" xfId="368" applyFont="1" applyFill="1" applyBorder="1" applyAlignment="1" applyProtection="1">
      <alignment horizontal="left" vertical="center" wrapText="1"/>
      <protection locked="0"/>
    </xf>
    <xf numFmtId="0" fontId="5" fillId="0" borderId="4" xfId="368" applyFont="1" applyFill="1" applyBorder="1" applyAlignment="1" applyProtection="1">
      <alignment horizontal="right" vertical="center" wrapText="1"/>
      <protection locked="0"/>
    </xf>
    <xf numFmtId="0" fontId="5" fillId="0" borderId="1" xfId="368" applyFont="1" applyFill="1" applyBorder="1" applyAlignment="1" applyProtection="1">
      <alignment horizontal="right" vertical="center" wrapText="1"/>
      <protection locked="0"/>
    </xf>
    <xf numFmtId="0" fontId="6" fillId="0" borderId="0" xfId="0" applyFont="1" applyBorder="1" applyAlignment="1">
      <alignment horizontal="center" vertical="center"/>
    </xf>
    <xf numFmtId="0" fontId="2" fillId="0" borderId="0" xfId="0" applyFont="1" applyBorder="1" applyAlignment="1" applyProtection="1">
      <alignment horizontal="center" vertical="center"/>
      <protection locked="0"/>
    </xf>
    <xf numFmtId="0" fontId="3" fillId="0" borderId="1" xfId="622" applyFont="1" applyBorder="1">
      <alignment horizontal="center" vertical="center"/>
      <protection locked="0"/>
    </xf>
    <xf numFmtId="0" fontId="3" fillId="0" borderId="1" xfId="625" applyFont="1" applyBorder="1">
      <alignment horizontal="center" vertical="center" wrapText="1"/>
      <protection locked="0"/>
    </xf>
    <xf numFmtId="49" fontId="4" fillId="0" borderId="1" xfId="146" applyNumberFormat="1" applyFont="1" applyBorder="1" applyAlignment="1">
      <alignment horizontal="left" vertical="center" wrapText="1" indent="1"/>
    </xf>
    <xf numFmtId="0" fontId="5" fillId="0" borderId="0" xfId="0" applyFont="1" applyBorder="1" applyAlignment="1" applyProtection="1">
      <alignment horizontal="right" vertical="center"/>
      <protection locked="0"/>
    </xf>
    <xf numFmtId="0" fontId="1" fillId="0" borderId="0" xfId="611" applyFont="1" applyBorder="1">
      <alignment horizontal="right" vertical="center"/>
    </xf>
    <xf numFmtId="0" fontId="8" fillId="0" borderId="0" xfId="151" applyFont="1" applyBorder="1">
      <alignment vertical="top"/>
    </xf>
    <xf numFmtId="0" fontId="9" fillId="0" borderId="0" xfId="535" applyFont="1" applyBorder="1">
      <alignment horizontal="center" vertical="center" wrapText="1"/>
    </xf>
    <xf numFmtId="0" fontId="9" fillId="0" borderId="0" xfId="547" applyFont="1" applyBorder="1">
      <alignment horizontal="center" vertical="center"/>
    </xf>
    <xf numFmtId="0" fontId="3" fillId="0" borderId="0" xfId="0" applyFont="1" applyBorder="1" applyAlignment="1">
      <alignment horizontal="left" vertical="center" wrapText="1"/>
    </xf>
    <xf numFmtId="0" fontId="3" fillId="0" borderId="0" xfId="550" applyFont="1" applyBorder="1">
      <alignment wrapText="1"/>
    </xf>
    <xf numFmtId="0" fontId="3" fillId="0" borderId="0" xfId="152" applyFont="1" applyBorder="1">
      <alignment horizontal="right" wrapText="1"/>
    </xf>
    <xf numFmtId="0" fontId="3" fillId="0" borderId="0" xfId="614" applyFont="1" applyBorder="1">
      <protection locked="0"/>
    </xf>
    <xf numFmtId="0" fontId="3" fillId="0" borderId="1" xfId="613" applyFont="1" applyBorder="1">
      <alignment horizontal="center" vertical="center" wrapText="1"/>
    </xf>
    <xf numFmtId="0" fontId="3" fillId="0" borderId="1" xfId="544" applyFont="1" applyBorder="1">
      <alignment horizontal="center" vertical="center"/>
    </xf>
    <xf numFmtId="0" fontId="3" fillId="0" borderId="1" xfId="0" applyFont="1" applyBorder="1" applyAlignment="1" applyProtection="1">
      <alignment horizontal="center" vertical="center"/>
      <protection locked="0"/>
    </xf>
    <xf numFmtId="0" fontId="3" fillId="0" borderId="1" xfId="78" applyFont="1" applyBorder="1">
      <alignment vertical="center" wrapText="1"/>
    </xf>
    <xf numFmtId="0" fontId="3" fillId="0" borderId="1" xfId="0" applyFont="1" applyBorder="1" applyAlignment="1">
      <alignment horizontal="left" vertical="center" wrapText="1" indent="1"/>
    </xf>
    <xf numFmtId="0" fontId="5" fillId="0" borderId="0" xfId="630" applyFont="1" applyBorder="1">
      <alignment horizontal="right" vertical="center"/>
      <protection locked="0"/>
    </xf>
    <xf numFmtId="0" fontId="3" fillId="0" borderId="0" xfId="619" applyFont="1" applyBorder="1">
      <alignment horizontal="right" vertical="center"/>
      <protection locked="0"/>
    </xf>
    <xf numFmtId="0" fontId="1" fillId="0" borderId="1" xfId="618" applyFont="1" applyBorder="1" applyAlignment="1">
      <alignment horizontal="center" vertical="center"/>
    </xf>
    <xf numFmtId="0" fontId="1" fillId="0" borderId="0" xfId="568" applyFont="1" applyBorder="1">
      <alignment wrapText="1"/>
    </xf>
    <xf numFmtId="0" fontId="1" fillId="0" borderId="0" xfId="453" applyFont="1" applyBorder="1">
      <protection locked="0"/>
    </xf>
    <xf numFmtId="0" fontId="2" fillId="0" borderId="0" xfId="433" applyFont="1" applyBorder="1">
      <alignment horizontal="center" vertical="center" wrapText="1"/>
    </xf>
    <xf numFmtId="0" fontId="2" fillId="0" borderId="0" xfId="628" applyFont="1" applyBorder="1">
      <alignment horizontal="center" vertical="center"/>
      <protection locked="0"/>
    </xf>
    <xf numFmtId="0" fontId="3" fillId="0" borderId="0" xfId="570" applyFont="1" applyAlignment="1">
      <alignment horizontal="left" vertical="center" wrapText="1"/>
    </xf>
    <xf numFmtId="0" fontId="3" fillId="0" borderId="9" xfId="653" applyFont="1" applyBorder="1">
      <alignment horizontal="center" vertical="center" wrapText="1"/>
    </xf>
    <xf numFmtId="0" fontId="3" fillId="0" borderId="9" xfId="439" applyFont="1" applyBorder="1">
      <alignment horizontal="center" vertical="center" wrapText="1"/>
    </xf>
    <xf numFmtId="0" fontId="3" fillId="0" borderId="9" xfId="449" applyFont="1" applyBorder="1">
      <alignment horizontal="center" vertical="center" wrapText="1"/>
      <protection locked="0"/>
    </xf>
    <xf numFmtId="0" fontId="3" fillId="0" borderId="9" xfId="524" applyFont="1" applyBorder="1">
      <alignment horizontal="center" vertical="center" wrapText="1"/>
    </xf>
    <xf numFmtId="0" fontId="3" fillId="0" borderId="9" xfId="655" applyFont="1" applyBorder="1">
      <alignment horizontal="center" vertical="center" wrapText="1"/>
    </xf>
    <xf numFmtId="0" fontId="3" fillId="0" borderId="9" xfId="442" applyFont="1" applyBorder="1">
      <alignment horizontal="center" vertical="center" wrapText="1"/>
    </xf>
    <xf numFmtId="0" fontId="3" fillId="0" borderId="9" xfId="69" applyFont="1" applyBorder="1">
      <alignment horizontal="center" vertical="center" wrapText="1"/>
      <protection locked="0"/>
    </xf>
    <xf numFmtId="0" fontId="3" fillId="0" borderId="9" xfId="657" applyFont="1" applyBorder="1">
      <alignment horizontal="center" vertical="center" wrapText="1"/>
    </xf>
    <xf numFmtId="0" fontId="3" fillId="0" borderId="9" xfId="445" applyFont="1" applyBorder="1">
      <alignment horizontal="center" vertical="center" wrapText="1"/>
    </xf>
    <xf numFmtId="0" fontId="3" fillId="0" borderId="9" xfId="452" applyFont="1" applyBorder="1">
      <alignment horizontal="center" vertical="center" wrapText="1"/>
      <protection locked="0"/>
    </xf>
    <xf numFmtId="0" fontId="3" fillId="0" borderId="12" xfId="445" applyFont="1" applyBorder="1">
      <alignment horizontal="center" vertical="center" wrapText="1"/>
    </xf>
    <xf numFmtId="0" fontId="3" fillId="0" borderId="12" xfId="452" applyFont="1" applyBorder="1">
      <alignment horizontal="center" vertical="center" wrapText="1"/>
      <protection locked="0"/>
    </xf>
    <xf numFmtId="0" fontId="5" fillId="0" borderId="12" xfId="144" applyFont="1" applyBorder="1">
      <alignment horizontal="left" vertical="center" wrapText="1"/>
    </xf>
    <xf numFmtId="0" fontId="5" fillId="0" borderId="12" xfId="456" applyFont="1" applyBorder="1">
      <alignment horizontal="right" vertical="center"/>
      <protection locked="0"/>
    </xf>
    <xf numFmtId="0" fontId="5" fillId="0" borderId="13" xfId="574" applyFont="1" applyBorder="1">
      <alignment horizontal="center" vertical="center"/>
    </xf>
    <xf numFmtId="0" fontId="5" fillId="0" borderId="14" xfId="448" applyFont="1" applyBorder="1">
      <alignment horizontal="left" vertical="center"/>
    </xf>
    <xf numFmtId="0" fontId="5" fillId="0" borderId="12" xfId="70" applyFont="1" applyBorder="1">
      <alignment horizontal="left" vertical="center"/>
    </xf>
    <xf numFmtId="0" fontId="5" fillId="0" borderId="0" xfId="585" applyFont="1" applyBorder="1">
      <alignment vertical="top" wrapText="1"/>
      <protection locked="0"/>
    </xf>
    <xf numFmtId="0" fontId="2" fillId="0" borderId="0" xfId="576" applyFont="1" applyBorder="1">
      <alignment horizontal="center" vertical="center" wrapText="1"/>
      <protection locked="0"/>
    </xf>
    <xf numFmtId="0" fontId="3" fillId="0" borderId="0" xfId="585" applyFont="1" applyBorder="1">
      <alignment vertical="top" wrapText="1"/>
      <protection locked="0"/>
    </xf>
    <xf numFmtId="0" fontId="3" fillId="0" borderId="0" xfId="568" applyFont="1" applyBorder="1">
      <alignment wrapText="1"/>
    </xf>
    <xf numFmtId="0" fontId="3" fillId="0" borderId="0" xfId="586" applyFont="1" applyBorder="1">
      <alignment horizontal="right"/>
      <protection locked="0"/>
    </xf>
    <xf numFmtId="0" fontId="3" fillId="0" borderId="9" xfId="578" applyFont="1" applyBorder="1">
      <alignment horizontal="center" vertical="center" wrapText="1"/>
      <protection locked="0"/>
    </xf>
    <xf numFmtId="0" fontId="3" fillId="0" borderId="9" xfId="588" applyFont="1" applyBorder="1">
      <alignment horizontal="center" vertical="center"/>
      <protection locked="0"/>
    </xf>
    <xf numFmtId="0" fontId="3" fillId="0" borderId="9" xfId="580" applyFont="1" applyBorder="1">
      <alignment horizontal="center" vertical="center" wrapText="1"/>
    </xf>
    <xf numFmtId="0" fontId="3" fillId="0" borderId="9" xfId="591" applyFont="1" applyBorder="1">
      <alignment horizontal="center" vertical="center"/>
      <protection locked="0"/>
    </xf>
    <xf numFmtId="0" fontId="3" fillId="0" borderId="9" xfId="625" applyFont="1" applyBorder="1">
      <alignment horizontal="center" vertical="center" wrapText="1"/>
      <protection locked="0"/>
    </xf>
    <xf numFmtId="0" fontId="5" fillId="0" borderId="0" xfId="600" applyFont="1" applyBorder="1">
      <alignment horizontal="right" vertical="center" wrapText="1"/>
      <protection locked="0"/>
    </xf>
    <xf numFmtId="0" fontId="5" fillId="0" borderId="0" xfId="595" applyFont="1" applyBorder="1">
      <alignment horizontal="right" vertical="center" wrapText="1"/>
    </xf>
    <xf numFmtId="0" fontId="3" fillId="0" borderId="0" xfId="589" applyFont="1" applyBorder="1">
      <alignment horizontal="right" wrapText="1"/>
      <protection locked="0"/>
    </xf>
    <xf numFmtId="0" fontId="3" fillId="0" borderId="0" xfId="0" applyFont="1" applyBorder="1" applyAlignment="1">
      <alignment horizontal="right" wrapText="1"/>
    </xf>
    <xf numFmtId="0" fontId="3" fillId="0" borderId="9" xfId="128" applyFont="1" applyBorder="1">
      <alignment horizontal="center" vertical="center" wrapText="1"/>
    </xf>
    <xf numFmtId="0" fontId="3" fillId="0" borderId="9" xfId="592" applyFont="1" applyBorder="1">
      <alignment horizontal="center" vertical="center" wrapText="1"/>
      <protection locked="0"/>
    </xf>
    <xf numFmtId="0" fontId="2" fillId="0" borderId="0" xfId="304" applyFont="1" applyFill="1" applyBorder="1">
      <alignment horizontal="center" vertical="center"/>
    </xf>
    <xf numFmtId="0" fontId="3" fillId="0" borderId="0" xfId="661" applyFont="1" applyFill="1" applyBorder="1"/>
    <xf numFmtId="0" fontId="3" fillId="0" borderId="15" xfId="439" applyFont="1" applyBorder="1">
      <alignment horizontal="center" vertical="center" wrapText="1"/>
    </xf>
    <xf numFmtId="0" fontId="3" fillId="0" borderId="15" xfId="439" applyFont="1" applyFill="1" applyBorder="1">
      <alignment horizontal="center" vertical="center" wrapText="1"/>
    </xf>
    <xf numFmtId="0" fontId="3" fillId="0" borderId="16" xfId="442" applyFont="1" applyBorder="1">
      <alignment horizontal="center" vertical="center" wrapText="1"/>
    </xf>
    <xf numFmtId="0" fontId="3" fillId="0" borderId="16" xfId="442" applyFont="1" applyFill="1" applyBorder="1">
      <alignment horizontal="center" vertical="center" wrapText="1"/>
    </xf>
    <xf numFmtId="0" fontId="3" fillId="0" borderId="12" xfId="445" applyFont="1" applyFill="1" applyBorder="1">
      <alignment horizontal="center" vertical="center" wrapText="1"/>
    </xf>
    <xf numFmtId="0" fontId="3" fillId="0" borderId="12" xfId="543" applyFont="1" applyBorder="1">
      <alignment horizontal="center" vertical="center"/>
    </xf>
    <xf numFmtId="0" fontId="3" fillId="0" borderId="12" xfId="543" applyFont="1" applyFill="1" applyBorder="1">
      <alignment horizontal="center" vertical="center"/>
    </xf>
    <xf numFmtId="0" fontId="3" fillId="0" borderId="12" xfId="80" applyFont="1" applyBorder="1">
      <alignment horizontal="center" vertical="center"/>
      <protection locked="0"/>
    </xf>
    <xf numFmtId="0" fontId="5" fillId="0" borderId="12" xfId="144" applyFont="1" applyFill="1" applyBorder="1">
      <alignment horizontal="left" vertical="center" wrapText="1"/>
    </xf>
    <xf numFmtId="0" fontId="5" fillId="0" borderId="12" xfId="582" applyFont="1" applyBorder="1">
      <alignment horizontal="right" vertical="center"/>
    </xf>
    <xf numFmtId="49" fontId="4" fillId="0" borderId="1" xfId="146" applyNumberFormat="1" applyFont="1" applyFill="1" applyBorder="1" applyAlignment="1">
      <alignment horizontal="center" vertical="center" wrapText="1"/>
    </xf>
    <xf numFmtId="49" fontId="4" fillId="0" borderId="1" xfId="146" applyNumberFormat="1" applyFont="1" applyBorder="1" applyAlignment="1">
      <alignment horizontal="center" vertical="center" wrapText="1"/>
    </xf>
    <xf numFmtId="0" fontId="5" fillId="0" borderId="14" xfId="448" applyFont="1" applyFill="1" applyBorder="1">
      <alignment horizontal="left" vertical="center"/>
    </xf>
    <xf numFmtId="0" fontId="3" fillId="0" borderId="6" xfId="578" applyFont="1" applyBorder="1">
      <alignment horizontal="center" vertical="center" wrapText="1"/>
      <protection locked="0"/>
    </xf>
    <xf numFmtId="0" fontId="3" fillId="0" borderId="6" xfId="588" applyFont="1" applyBorder="1">
      <alignment horizontal="center" vertical="center"/>
      <protection locked="0"/>
    </xf>
    <xf numFmtId="0" fontId="3" fillId="0" borderId="16" xfId="69" applyFont="1" applyBorder="1">
      <alignment horizontal="center" vertical="center" wrapText="1"/>
      <protection locked="0"/>
    </xf>
    <xf numFmtId="0" fontId="3" fillId="0" borderId="14" xfId="580" applyFont="1" applyBorder="1">
      <alignment horizontal="center" vertical="center" wrapText="1"/>
    </xf>
    <xf numFmtId="0" fontId="3" fillId="0" borderId="14" xfId="591" applyFont="1" applyBorder="1">
      <alignment horizontal="center" vertical="center"/>
      <protection locked="0"/>
    </xf>
    <xf numFmtId="0" fontId="3" fillId="0" borderId="14" xfId="592" applyFont="1" applyBorder="1">
      <alignment horizontal="center" vertical="center" wrapText="1"/>
      <protection locked="0"/>
    </xf>
    <xf numFmtId="0" fontId="3" fillId="0" borderId="0" xfId="0" applyFont="1" applyBorder="1" applyAlignment="1">
      <alignment horizontal="right"/>
    </xf>
    <xf numFmtId="0" fontId="10" fillId="0" borderId="0" xfId="264" applyFont="1" applyBorder="1">
      <alignment horizontal="right"/>
      <protection locked="0"/>
    </xf>
    <xf numFmtId="49" fontId="10" fillId="0" borderId="0" xfId="404" applyNumberFormat="1" applyFont="1" applyBorder="1">
      <protection locked="0"/>
    </xf>
    <xf numFmtId="0" fontId="1" fillId="0" borderId="0" xfId="527" applyFont="1" applyBorder="1">
      <alignment horizontal="right"/>
    </xf>
    <xf numFmtId="0" fontId="5" fillId="0" borderId="0" xfId="564" applyFont="1" applyBorder="1">
      <alignment horizontal="right"/>
    </xf>
    <xf numFmtId="0" fontId="11" fillId="0" borderId="0" xfId="269" applyFont="1" applyBorder="1">
      <alignment horizontal="center" vertical="center" wrapText="1"/>
      <protection locked="0"/>
    </xf>
    <xf numFmtId="0" fontId="11" fillId="0" borderId="0" xfId="520" applyFont="1" applyBorder="1">
      <alignment horizontal="center" vertical="center"/>
      <protection locked="0"/>
    </xf>
    <xf numFmtId="0" fontId="11" fillId="0" borderId="0" xfId="530" applyFont="1" applyBorder="1">
      <alignment horizontal="center" vertical="center"/>
    </xf>
    <xf numFmtId="0" fontId="3" fillId="0" borderId="0" xfId="308" applyFont="1" applyBorder="1">
      <alignment horizontal="left" vertical="center"/>
      <protection locked="0"/>
    </xf>
    <xf numFmtId="0" fontId="12" fillId="0" borderId="0" xfId="264" applyFont="1" applyBorder="1">
      <alignment horizontal="right"/>
      <protection locked="0"/>
    </xf>
    <xf numFmtId="0" fontId="3" fillId="0" borderId="0" xfId="527" applyFont="1" applyBorder="1">
      <alignment horizontal="right"/>
    </xf>
    <xf numFmtId="0" fontId="3" fillId="0" borderId="2" xfId="278" applyFont="1" applyBorder="1">
      <alignment horizontal="center" vertical="center"/>
      <protection locked="0"/>
    </xf>
    <xf numFmtId="49" fontId="3" fillId="0" borderId="2" xfId="408" applyNumberFormat="1" applyFont="1" applyBorder="1">
      <alignment horizontal="center" vertical="center" wrapText="1"/>
      <protection locked="0"/>
    </xf>
    <xf numFmtId="0" fontId="3" fillId="0" borderId="3" xfId="51" applyFont="1" applyBorder="1">
      <alignment horizontal="center" vertical="center"/>
      <protection locked="0"/>
    </xf>
    <xf numFmtId="49" fontId="3" fillId="0" borderId="3" xfId="412" applyNumberFormat="1" applyFont="1" applyBorder="1">
      <alignment horizontal="center" vertical="center" wrapText="1"/>
      <protection locked="0"/>
    </xf>
    <xf numFmtId="49" fontId="3" fillId="0" borderId="1" xfId="515" applyNumberFormat="1" applyFont="1" applyBorder="1">
      <alignment horizontal="center" vertical="center"/>
      <protection locked="0"/>
    </xf>
    <xf numFmtId="0" fontId="5" fillId="0" borderId="1" xfId="397" applyFont="1" applyBorder="1">
      <alignment horizontal="left" vertical="center" wrapText="1"/>
      <protection locked="0"/>
    </xf>
    <xf numFmtId="0" fontId="1" fillId="0" borderId="6" xfId="331" applyFont="1" applyBorder="1">
      <alignment horizontal="center" vertical="center"/>
      <protection locked="0"/>
    </xf>
    <xf numFmtId="0" fontId="1" fillId="0" borderId="7" xfId="523" applyFont="1" applyBorder="1">
      <alignment horizontal="center" vertical="center"/>
      <protection locked="0"/>
    </xf>
    <xf numFmtId="0" fontId="1" fillId="0" borderId="0" xfId="0" applyFont="1" applyBorder="1" applyAlignment="1">
      <alignment horizontal="right"/>
    </xf>
    <xf numFmtId="0" fontId="5" fillId="0" borderId="0" xfId="0" applyFont="1" applyBorder="1" applyAlignment="1">
      <alignment horizontal="right"/>
    </xf>
    <xf numFmtId="0" fontId="11" fillId="0" borderId="0" xfId="0" applyFont="1" applyBorder="1" applyAlignment="1">
      <alignment horizontal="center" vertical="center"/>
    </xf>
    <xf numFmtId="49" fontId="3" fillId="0" borderId="1" xfId="408" applyNumberFormat="1" applyFont="1" applyBorder="1">
      <alignment horizontal="center" vertical="center" wrapText="1"/>
      <protection locked="0"/>
    </xf>
    <xf numFmtId="49" fontId="3" fillId="0" borderId="1" xfId="412" applyNumberFormat="1" applyFont="1" applyBorder="1">
      <alignment horizontal="center" vertical="center" wrapText="1"/>
      <protection locked="0"/>
    </xf>
    <xf numFmtId="0" fontId="1" fillId="0" borderId="1" xfId="0" applyFont="1" applyBorder="1" applyAlignment="1" applyProtection="1">
      <alignment horizontal="center" vertical="center"/>
      <protection locked="0"/>
    </xf>
    <xf numFmtId="0" fontId="1" fillId="0" borderId="1" xfId="523" applyFont="1" applyBorder="1">
      <alignment horizontal="center" vertical="center"/>
      <protection locked="0"/>
    </xf>
    <xf numFmtId="0" fontId="6" fillId="0" borderId="0" xfId="584" applyFont="1" applyBorder="1">
      <alignment horizontal="center" vertical="center"/>
    </xf>
    <xf numFmtId="0" fontId="13" fillId="0" borderId="0" xfId="0" applyFont="1" applyBorder="1"/>
    <xf numFmtId="0" fontId="14" fillId="0" borderId="1" xfId="0" applyFont="1" applyBorder="1" applyAlignment="1">
      <alignment horizontal="center" vertical="center"/>
    </xf>
    <xf numFmtId="0" fontId="15" fillId="0" borderId="2" xfId="0"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pplyProtection="1">
      <alignment horizontal="center" vertical="center"/>
      <protection locked="0"/>
    </xf>
    <xf numFmtId="0" fontId="16" fillId="0" borderId="1" xfId="0" applyFont="1" applyBorder="1" applyAlignment="1" applyProtection="1">
      <alignment horizontal="center" vertical="center" wrapText="1"/>
      <protection locked="0"/>
    </xf>
    <xf numFmtId="0" fontId="0" fillId="0" borderId="8" xfId="0" applyFont="1" applyBorder="1" applyAlignment="1">
      <alignment horizontal="center" vertical="center"/>
    </xf>
    <xf numFmtId="0" fontId="5" fillId="0" borderId="15" xfId="368" applyFont="1" applyFill="1" applyBorder="1" applyAlignment="1" applyProtection="1">
      <alignment horizontal="left" vertical="center" wrapText="1"/>
      <protection locked="0"/>
    </xf>
    <xf numFmtId="0" fontId="5" fillId="0" borderId="1" xfId="368" applyFont="1" applyFill="1" applyBorder="1" applyAlignment="1" applyProtection="1">
      <alignment horizontal="left" vertical="center" wrapText="1"/>
      <protection locked="0"/>
    </xf>
    <xf numFmtId="0" fontId="5" fillId="0" borderId="1" xfId="368" applyFont="1" applyFill="1" applyBorder="1" applyAlignment="1" applyProtection="1">
      <alignment horizontal="left" vertical="center" wrapText="1"/>
    </xf>
    <xf numFmtId="0" fontId="0" fillId="0" borderId="10" xfId="0" applyFont="1" applyBorder="1" applyAlignment="1">
      <alignment horizontal="center" vertical="center"/>
    </xf>
    <xf numFmtId="0" fontId="17" fillId="0" borderId="16" xfId="368" applyFont="1" applyFill="1" applyBorder="1" applyAlignment="1" applyProtection="1">
      <alignment vertical="center"/>
    </xf>
    <xf numFmtId="0" fontId="0" fillId="0" borderId="11" xfId="0" applyFont="1" applyBorder="1" applyAlignment="1">
      <alignment horizontal="center" vertical="center"/>
    </xf>
    <xf numFmtId="0" fontId="17" fillId="0" borderId="12" xfId="368" applyFont="1" applyFill="1" applyBorder="1" applyAlignment="1" applyProtection="1">
      <alignment vertical="center"/>
    </xf>
    <xf numFmtId="0" fontId="14" fillId="0" borderId="1" xfId="0" applyFont="1" applyBorder="1" applyAlignment="1">
      <alignment horizontal="center" vertical="center" wrapText="1"/>
    </xf>
    <xf numFmtId="0" fontId="18" fillId="0" borderId="1" xfId="0" applyFont="1" applyBorder="1" applyAlignment="1">
      <alignment horizontal="center" vertical="center"/>
    </xf>
    <xf numFmtId="0" fontId="19" fillId="0" borderId="1" xfId="0" applyFont="1" applyBorder="1" applyAlignment="1">
      <alignment horizontal="center" vertical="center" wrapText="1"/>
    </xf>
    <xf numFmtId="0" fontId="19" fillId="0" borderId="1" xfId="0" applyFont="1" applyBorder="1" applyAlignment="1" applyProtection="1">
      <alignment horizontal="center" vertical="center"/>
      <protection locked="0"/>
    </xf>
    <xf numFmtId="0" fontId="0" fillId="0" borderId="1" xfId="0" applyFont="1" applyBorder="1" applyAlignment="1">
      <alignment horizontal="center" vertical="center"/>
    </xf>
    <xf numFmtId="0" fontId="1" fillId="0" borderId="0" xfId="0" applyFont="1" applyBorder="1" applyAlignment="1">
      <alignment vertical="top"/>
    </xf>
    <xf numFmtId="0" fontId="3" fillId="0" borderId="1" xfId="655" applyFont="1" applyBorder="1">
      <alignment horizontal="center" vertical="center" wrapText="1"/>
    </xf>
    <xf numFmtId="0" fontId="3" fillId="0" borderId="1" xfId="446" applyFont="1" applyBorder="1">
      <alignment horizontal="center" vertical="center"/>
    </xf>
    <xf numFmtId="0" fontId="3" fillId="0" borderId="1" xfId="438" applyFont="1" applyBorder="1">
      <alignment horizontal="center" vertical="center" wrapText="1"/>
      <protection locked="0"/>
    </xf>
    <xf numFmtId="0" fontId="5" fillId="0" borderId="0" xfId="0" applyFont="1" applyBorder="1" applyAlignment="1">
      <alignment horizontal="right" vertical="center"/>
    </xf>
    <xf numFmtId="0" fontId="3" fillId="0" borderId="0" xfId="0" applyFont="1" applyBorder="1" applyAlignment="1">
      <alignment vertical="top"/>
    </xf>
    <xf numFmtId="0" fontId="1" fillId="0" borderId="1" xfId="0" applyFont="1" applyBorder="1" applyAlignment="1" applyProtection="1">
      <alignment horizontal="center" vertical="center" wrapText="1"/>
      <protection locked="0"/>
    </xf>
    <xf numFmtId="0" fontId="5" fillId="0" borderId="1" xfId="647" applyFont="1" applyBorder="1">
      <alignment horizontal="left" vertical="center"/>
    </xf>
    <xf numFmtId="0" fontId="5" fillId="0" borderId="1" xfId="259" applyFont="1" applyBorder="1">
      <alignment horizontal="left" vertical="center"/>
    </xf>
    <xf numFmtId="0" fontId="1" fillId="0" borderId="0" xfId="285" applyFont="1" applyBorder="1">
      <alignment vertical="top"/>
      <protection locked="0"/>
    </xf>
    <xf numFmtId="49" fontId="1" fillId="0" borderId="0" xfId="295" applyNumberFormat="1" applyFont="1" applyBorder="1">
      <protection locked="0"/>
    </xf>
    <xf numFmtId="0" fontId="1" fillId="0" borderId="0" xfId="0" applyFont="1" applyBorder="1" applyProtection="1">
      <protection locked="0"/>
    </xf>
    <xf numFmtId="0" fontId="3" fillId="0" borderId="0" xfId="64" applyFont="1" applyBorder="1">
      <alignment horizontal="left" vertical="center"/>
      <protection locked="0"/>
    </xf>
    <xf numFmtId="0" fontId="3" fillId="0" borderId="0" xfId="0" applyFont="1" applyBorder="1" applyProtection="1">
      <protection locked="0"/>
    </xf>
    <xf numFmtId="0" fontId="3" fillId="0" borderId="1" xfId="312" applyFont="1" applyBorder="1">
      <alignment horizontal="center" vertical="center" wrapText="1"/>
      <protection locked="0"/>
    </xf>
    <xf numFmtId="0" fontId="3" fillId="0" borderId="1" xfId="388" applyFont="1" applyBorder="1">
      <alignment horizontal="center" vertical="center" wrapText="1"/>
      <protection locked="0"/>
    </xf>
    <xf numFmtId="0" fontId="3" fillId="0" borderId="1" xfId="51" applyFont="1" applyBorder="1">
      <alignment horizontal="center" vertical="center"/>
      <protection locked="0"/>
    </xf>
    <xf numFmtId="0" fontId="3" fillId="0" borderId="1" xfId="84" applyFont="1" applyBorder="1">
      <alignment horizontal="center" vertical="center"/>
    </xf>
    <xf numFmtId="0" fontId="3" fillId="0" borderId="1" xfId="244" applyFont="1" applyBorder="1">
      <alignment horizontal="center" vertical="center"/>
      <protection locked="0"/>
    </xf>
    <xf numFmtId="0" fontId="5" fillId="0" borderId="1" xfId="249" applyFont="1" applyBorder="1">
      <alignment horizontal="left" vertical="center"/>
    </xf>
    <xf numFmtId="49" fontId="4" fillId="0" borderId="1" xfId="146" applyNumberFormat="1" applyFont="1" applyBorder="1" applyAlignment="1">
      <alignment horizontal="left" vertical="center" wrapText="1" indent="2"/>
    </xf>
    <xf numFmtId="0" fontId="1" fillId="0" borderId="1" xfId="66" applyFont="1" applyBorder="1">
      <alignment horizontal="center" vertical="center" wrapText="1"/>
      <protection locked="0"/>
    </xf>
    <xf numFmtId="0" fontId="5" fillId="0" borderId="1" xfId="291" applyFont="1" applyBorder="1">
      <alignment horizontal="left" vertical="center"/>
      <protection locked="0"/>
    </xf>
    <xf numFmtId="0" fontId="5" fillId="0" borderId="1" xfId="76" applyFont="1" applyBorder="1">
      <alignment horizontal="left" vertical="center"/>
      <protection locked="0"/>
    </xf>
    <xf numFmtId="0" fontId="3" fillId="0" borderId="1" xfId="306" applyFont="1" applyBorder="1">
      <alignment horizontal="center" vertical="center" wrapText="1"/>
      <protection locked="0"/>
    </xf>
    <xf numFmtId="0" fontId="3" fillId="0" borderId="1" xfId="395" applyFont="1" applyBorder="1">
      <alignment horizontal="center" vertical="center" wrapText="1"/>
      <protection locked="0"/>
    </xf>
    <xf numFmtId="0" fontId="3" fillId="0" borderId="1" xfId="391" applyFont="1" applyBorder="1">
      <alignment horizontal="center" vertical="center" wrapText="1"/>
      <protection locked="0"/>
    </xf>
    <xf numFmtId="0" fontId="3" fillId="0" borderId="0" xfId="285" applyFont="1" applyBorder="1">
      <alignment vertical="top"/>
      <protection locked="0"/>
    </xf>
    <xf numFmtId="0" fontId="3" fillId="0" borderId="1" xfId="578" applyFont="1" applyBorder="1">
      <alignment horizontal="center" vertical="center" wrapText="1"/>
      <protection locked="0"/>
    </xf>
    <xf numFmtId="0" fontId="1" fillId="0" borderId="1" xfId="618" applyFont="1" applyBorder="1">
      <alignment horizontal="center"/>
    </xf>
    <xf numFmtId="0" fontId="1" fillId="0" borderId="1" xfId="399" applyFont="1" applyBorder="1">
      <alignment horizontal="center"/>
    </xf>
    <xf numFmtId="0" fontId="1" fillId="0" borderId="0" xfId="363" applyFont="1" applyBorder="1">
      <alignment horizontal="center" wrapText="1"/>
    </xf>
    <xf numFmtId="0" fontId="5" fillId="0" borderId="0" xfId="598" applyFont="1" applyBorder="1">
      <alignment horizontal="right" wrapText="1"/>
    </xf>
    <xf numFmtId="0" fontId="20" fillId="0" borderId="0" xfId="364" applyFont="1" applyBorder="1">
      <alignment horizontal="center" vertical="center" wrapText="1"/>
    </xf>
    <xf numFmtId="0" fontId="3" fillId="0" borderId="0" xfId="363" applyFont="1" applyBorder="1">
      <alignment horizontal="center" wrapText="1"/>
    </xf>
    <xf numFmtId="0" fontId="3" fillId="0" borderId="0" xfId="598" applyFont="1" applyBorder="1">
      <alignment horizontal="right" wrapText="1"/>
    </xf>
    <xf numFmtId="0" fontId="21" fillId="0" borderId="1" xfId="369" applyFont="1" applyBorder="1">
      <alignment horizontal="center" vertical="center" wrapText="1"/>
    </xf>
    <xf numFmtId="0" fontId="21" fillId="0" borderId="1" xfId="377" applyFont="1" applyBorder="1">
      <alignment horizontal="center" vertical="center" wrapText="1"/>
    </xf>
    <xf numFmtId="0" fontId="0" fillId="0" borderId="0" xfId="0" applyFont="1" applyBorder="1" applyAlignment="1">
      <alignment horizontal="left" vertical="center"/>
    </xf>
    <xf numFmtId="179" fontId="22" fillId="0" borderId="0" xfId="0" applyNumberFormat="1" applyFont="1" applyBorder="1" applyAlignment="1">
      <alignment horizontal="right" vertical="center"/>
    </xf>
    <xf numFmtId="0" fontId="23" fillId="0" borderId="0" xfId="211" applyFont="1" applyBorder="1">
      <alignment horizontal="center" vertical="center"/>
    </xf>
    <xf numFmtId="0" fontId="24" fillId="0" borderId="0" xfId="211" applyFont="1" applyBorder="1">
      <alignment horizontal="center" vertical="center"/>
    </xf>
    <xf numFmtId="0" fontId="25" fillId="0" borderId="1" xfId="0" applyFont="1" applyBorder="1" applyAlignment="1">
      <alignment horizontal="center" vertical="center"/>
    </xf>
    <xf numFmtId="49" fontId="25" fillId="0" borderId="1" xfId="0" applyNumberFormat="1" applyFont="1" applyBorder="1" applyAlignment="1">
      <alignment horizontal="center" vertical="center" wrapText="1"/>
    </xf>
    <xf numFmtId="49" fontId="25" fillId="0" borderId="1" xfId="362" applyNumberFormat="1" applyFont="1" applyBorder="1">
      <alignment horizontal="center" vertical="center" wrapText="1"/>
    </xf>
    <xf numFmtId="49" fontId="25" fillId="0" borderId="1" xfId="0" applyNumberFormat="1" applyFont="1" applyBorder="1" applyAlignment="1">
      <alignment horizontal="center" vertical="center"/>
    </xf>
    <xf numFmtId="49" fontId="26" fillId="0" borderId="1" xfId="0" applyNumberFormat="1" applyFont="1" applyBorder="1" applyAlignment="1">
      <alignment horizontal="center" vertical="center"/>
    </xf>
    <xf numFmtId="49" fontId="26" fillId="0" borderId="1" xfId="0" applyNumberFormat="1" applyFont="1" applyBorder="1" applyAlignment="1" applyProtection="1">
      <alignment horizontal="center" vertical="center"/>
      <protection locked="0"/>
    </xf>
    <xf numFmtId="0" fontId="25" fillId="0" borderId="1" xfId="0" applyFont="1" applyBorder="1"/>
    <xf numFmtId="0" fontId="25" fillId="0" borderId="1" xfId="0" applyFont="1" applyBorder="1" applyAlignment="1">
      <alignment horizontal="left" indent="1"/>
    </xf>
    <xf numFmtId="0" fontId="25" fillId="0" borderId="1" xfId="223" applyFont="1" applyBorder="1">
      <alignment horizontal="center" vertical="center"/>
    </xf>
    <xf numFmtId="0" fontId="25" fillId="0" borderId="1" xfId="140" applyFont="1" applyBorder="1">
      <alignment horizontal="center" vertical="center"/>
    </xf>
    <xf numFmtId="0" fontId="25" fillId="0" borderId="1" xfId="158" applyFont="1" applyBorder="1">
      <alignment horizontal="center" vertical="center"/>
    </xf>
    <xf numFmtId="0" fontId="27" fillId="0" borderId="1" xfId="0" applyFont="1" applyBorder="1" applyAlignment="1">
      <alignment horizontal="center" vertical="center"/>
    </xf>
    <xf numFmtId="0" fontId="27" fillId="0" borderId="1" xfId="0" applyFont="1" applyBorder="1" applyAlignment="1">
      <alignment horizontal="center"/>
    </xf>
    <xf numFmtId="0" fontId="24" fillId="0" borderId="0" xfId="211" applyFont="1" applyFill="1" applyBorder="1">
      <alignment horizontal="center" vertical="center"/>
    </xf>
    <xf numFmtId="0" fontId="25" fillId="0" borderId="1" xfId="0" applyFont="1" applyFill="1" applyBorder="1" applyAlignment="1">
      <alignment horizontal="center" vertical="center"/>
    </xf>
    <xf numFmtId="49" fontId="25" fillId="0" borderId="1" xfId="0" applyNumberFormat="1" applyFont="1" applyFill="1" applyBorder="1" applyAlignment="1">
      <alignment horizontal="center" vertical="center" wrapText="1"/>
    </xf>
    <xf numFmtId="0" fontId="25" fillId="0" borderId="1" xfId="0" applyFont="1" applyBorder="1" applyAlignment="1" applyProtection="1">
      <alignment horizontal="center" vertical="center"/>
      <protection locked="0"/>
    </xf>
    <xf numFmtId="0" fontId="25" fillId="0" borderId="1" xfId="588" applyFont="1" applyBorder="1">
      <alignment horizontal="center" vertical="center"/>
      <protection locked="0"/>
    </xf>
    <xf numFmtId="0" fontId="25" fillId="0" borderId="1" xfId="393" applyFont="1" applyBorder="1">
      <alignment horizontal="center" vertical="center"/>
      <protection locked="0"/>
    </xf>
    <xf numFmtId="49" fontId="25" fillId="0" borderId="1" xfId="0" applyNumberFormat="1" applyFont="1" applyFill="1" applyBorder="1" applyAlignment="1">
      <alignment horizontal="center" vertical="center"/>
    </xf>
    <xf numFmtId="49" fontId="26" fillId="0" borderId="1" xfId="0" applyNumberFormat="1" applyFont="1" applyFill="1" applyBorder="1" applyAlignment="1" applyProtection="1">
      <alignment horizontal="center" vertical="center"/>
      <protection locked="0"/>
    </xf>
    <xf numFmtId="49" fontId="4" fillId="0" borderId="1" xfId="146" applyNumberFormat="1" applyFont="1" applyFill="1" applyBorder="1">
      <alignment horizontal="left" vertical="center" wrapText="1"/>
    </xf>
    <xf numFmtId="179" fontId="28" fillId="0" borderId="1" xfId="0" applyNumberFormat="1" applyFont="1" applyBorder="1" applyAlignment="1">
      <alignment horizontal="right" vertical="center"/>
    </xf>
    <xf numFmtId="49" fontId="4" fillId="0" borderId="1" xfId="146" applyNumberFormat="1" applyFont="1" applyFill="1" applyBorder="1" applyAlignment="1">
      <alignment horizontal="left" vertical="center" wrapText="1" indent="1"/>
    </xf>
    <xf numFmtId="179" fontId="28" fillId="0" borderId="1" xfId="0" applyNumberFormat="1" applyFont="1" applyBorder="1" applyAlignment="1">
      <alignment horizontal="right" vertical="center" indent="1"/>
    </xf>
    <xf numFmtId="179" fontId="28" fillId="0" borderId="1" xfId="0" applyNumberFormat="1" applyFont="1" applyFill="1" applyBorder="1" applyAlignment="1">
      <alignment horizontal="center" vertical="center"/>
    </xf>
    <xf numFmtId="179" fontId="28" fillId="0" borderId="1" xfId="0" applyNumberFormat="1" applyFont="1" applyBorder="1" applyAlignment="1">
      <alignment horizontal="center" vertical="center"/>
    </xf>
    <xf numFmtId="0" fontId="25" fillId="0" borderId="1" xfId="622" applyFont="1" applyBorder="1">
      <alignment horizontal="center" vertical="center"/>
      <protection locked="0"/>
    </xf>
    <xf numFmtId="0" fontId="26" fillId="0" borderId="1" xfId="180" applyFont="1" applyBorder="1">
      <alignment horizontal="center" vertical="center"/>
    </xf>
    <xf numFmtId="0" fontId="26" fillId="0" borderId="1" xfId="0" applyFont="1" applyBorder="1" applyAlignment="1">
      <alignment horizontal="center" vertical="center"/>
    </xf>
    <xf numFmtId="0" fontId="1" fillId="0" borderId="0" xfId="83" applyFont="1" applyBorder="1">
      <alignment vertical="top"/>
    </xf>
    <xf numFmtId="0" fontId="3" fillId="0" borderId="0" xfId="564" applyFont="1" applyBorder="1">
      <alignment horizontal="right"/>
    </xf>
    <xf numFmtId="49" fontId="3" fillId="0" borderId="1" xfId="57" applyNumberFormat="1" applyFont="1" applyBorder="1">
      <alignment horizontal="center" vertical="center" wrapText="1"/>
    </xf>
    <xf numFmtId="49" fontId="3" fillId="0" borderId="1" xfId="137" applyNumberFormat="1" applyFont="1" applyBorder="1">
      <alignment horizontal="center" vertical="center" wrapText="1"/>
    </xf>
    <xf numFmtId="0" fontId="3" fillId="0" borderId="1" xfId="617" applyFont="1" applyBorder="1">
      <alignment horizontal="center" vertical="center"/>
      <protection locked="0"/>
    </xf>
    <xf numFmtId="49" fontId="3" fillId="0" borderId="1" xfId="217" applyNumberFormat="1" applyFont="1" applyBorder="1">
      <alignment horizontal="center" vertical="center"/>
    </xf>
    <xf numFmtId="4" fontId="29" fillId="0" borderId="1" xfId="0" applyNumberFormat="1" applyFont="1" applyBorder="1" applyAlignment="1">
      <alignment horizontal="right" vertical="center"/>
    </xf>
    <xf numFmtId="0" fontId="1" fillId="0" borderId="1" xfId="0" applyFont="1" applyBorder="1" applyAlignment="1">
      <alignment horizontal="center" vertical="center"/>
    </xf>
    <xf numFmtId="0" fontId="1" fillId="0" borderId="1" xfId="194" applyFont="1" applyBorder="1">
      <alignment horizontal="center" vertical="center"/>
    </xf>
    <xf numFmtId="4" fontId="5" fillId="0" borderId="1" xfId="368" applyNumberFormat="1" applyFont="1" applyFill="1" applyBorder="1" applyAlignment="1" applyProtection="1">
      <alignment horizontal="right" vertical="center"/>
    </xf>
    <xf numFmtId="0" fontId="29" fillId="0" borderId="0" xfId="368" applyFont="1" applyFill="1" applyBorder="1" applyAlignment="1" applyProtection="1">
      <alignment vertical="top"/>
      <protection locked="0"/>
    </xf>
    <xf numFmtId="0" fontId="17" fillId="0" borderId="0" xfId="368" applyFont="1" applyFill="1" applyBorder="1" applyAlignment="1" applyProtection="1">
      <alignment vertical="center"/>
    </xf>
    <xf numFmtId="0" fontId="1" fillId="0" borderId="0" xfId="368" applyFont="1" applyFill="1" applyBorder="1" applyAlignment="1" applyProtection="1">
      <alignment vertical="center"/>
    </xf>
    <xf numFmtId="0" fontId="5" fillId="0" borderId="0" xfId="368" applyFont="1" applyFill="1" applyBorder="1" applyAlignment="1" applyProtection="1">
      <alignment horizontal="right" vertical="center"/>
    </xf>
    <xf numFmtId="0" fontId="30" fillId="0" borderId="0" xfId="368" applyFont="1" applyFill="1" applyBorder="1" applyAlignment="1" applyProtection="1">
      <alignment horizontal="center" vertical="center"/>
    </xf>
    <xf numFmtId="0" fontId="31" fillId="0" borderId="0" xfId="368" applyFont="1" applyFill="1" applyBorder="1" applyAlignment="1" applyProtection="1">
      <alignment horizontal="center" vertical="center"/>
    </xf>
    <xf numFmtId="0" fontId="3" fillId="0" borderId="0" xfId="368" applyFont="1" applyFill="1" applyBorder="1" applyAlignment="1" applyProtection="1">
      <alignment horizontal="left" vertical="center"/>
      <protection locked="0"/>
    </xf>
    <xf numFmtId="0" fontId="32" fillId="0" borderId="0" xfId="368" applyFont="1" applyFill="1" applyBorder="1" applyAlignment="1" applyProtection="1">
      <alignment horizontal="center" vertical="center"/>
    </xf>
    <xf numFmtId="0" fontId="5" fillId="0" borderId="0" xfId="368" applyFont="1" applyFill="1" applyBorder="1" applyAlignment="1" applyProtection="1">
      <alignment horizontal="right"/>
    </xf>
    <xf numFmtId="0" fontId="3" fillId="0" borderId="5" xfId="368" applyFont="1" applyFill="1" applyBorder="1" applyAlignment="1" applyProtection="1">
      <alignment horizontal="center" vertical="center"/>
    </xf>
    <xf numFmtId="0" fontId="3" fillId="0" borderId="7" xfId="368" applyFont="1" applyFill="1" applyBorder="1" applyAlignment="1" applyProtection="1">
      <alignment horizontal="center" vertical="center"/>
    </xf>
    <xf numFmtId="0" fontId="3" fillId="0" borderId="2" xfId="368" applyFont="1" applyFill="1" applyBorder="1" applyAlignment="1" applyProtection="1">
      <alignment horizontal="center" vertical="center"/>
    </xf>
    <xf numFmtId="0" fontId="3" fillId="0" borderId="2" xfId="368" applyFont="1" applyFill="1" applyBorder="1" applyAlignment="1" applyProtection="1">
      <alignment horizontal="center" vertical="center"/>
      <protection locked="0"/>
    </xf>
    <xf numFmtId="0" fontId="3" fillId="0" borderId="4" xfId="368" applyFont="1" applyFill="1" applyBorder="1" applyAlignment="1" applyProtection="1">
      <alignment horizontal="center" vertical="center"/>
    </xf>
    <xf numFmtId="0" fontId="3" fillId="0" borderId="4" xfId="368" applyFont="1" applyFill="1" applyBorder="1" applyAlignment="1" applyProtection="1">
      <alignment horizontal="center" vertical="center" wrapText="1"/>
    </xf>
    <xf numFmtId="0" fontId="5" fillId="0" borderId="1" xfId="368" applyFont="1" applyFill="1" applyBorder="1" applyAlignment="1" applyProtection="1">
      <alignment vertical="center"/>
    </xf>
    <xf numFmtId="0" fontId="5" fillId="0" borderId="1" xfId="368" applyFont="1" applyFill="1" applyBorder="1" applyAlignment="1" applyProtection="1">
      <alignment horizontal="left" vertical="center"/>
      <protection locked="0"/>
    </xf>
    <xf numFmtId="4" fontId="5" fillId="0" borderId="1" xfId="368" applyNumberFormat="1" applyFont="1" applyFill="1" applyBorder="1" applyAlignment="1" applyProtection="1">
      <alignment horizontal="right" vertical="center"/>
      <protection locked="0"/>
    </xf>
    <xf numFmtId="0" fontId="5" fillId="0" borderId="1" xfId="368" applyFont="1" applyFill="1" applyBorder="1" applyAlignment="1" applyProtection="1">
      <alignment vertical="center"/>
      <protection locked="0"/>
    </xf>
    <xf numFmtId="0" fontId="5" fillId="0" borderId="1" xfId="368" applyFont="1" applyFill="1" applyBorder="1" applyAlignment="1" applyProtection="1">
      <alignment horizontal="left" vertical="center"/>
    </xf>
    <xf numFmtId="0" fontId="33" fillId="0" borderId="1" xfId="368" applyFont="1" applyFill="1" applyBorder="1" applyAlignment="1" applyProtection="1">
      <alignment horizontal="right" vertical="center"/>
    </xf>
    <xf numFmtId="0" fontId="17" fillId="0" borderId="1" xfId="368" applyFont="1" applyFill="1" applyBorder="1" applyAlignment="1" applyProtection="1">
      <alignment vertical="center"/>
    </xf>
    <xf numFmtId="0" fontId="33" fillId="0" borderId="1" xfId="368" applyFont="1" applyFill="1" applyBorder="1" applyAlignment="1" applyProtection="1">
      <alignment horizontal="center" vertical="center"/>
    </xf>
    <xf numFmtId="0" fontId="33" fillId="0" borderId="1" xfId="368" applyFont="1" applyFill="1" applyBorder="1" applyAlignment="1" applyProtection="1">
      <alignment horizontal="center" vertical="center"/>
      <protection locked="0"/>
    </xf>
    <xf numFmtId="4" fontId="33" fillId="0" borderId="1" xfId="368" applyNumberFormat="1" applyFont="1" applyFill="1" applyBorder="1" applyAlignment="1" applyProtection="1">
      <alignment horizontal="right" vertical="center"/>
    </xf>
    <xf numFmtId="182" fontId="33" fillId="0" borderId="1" xfId="368" applyNumberFormat="1" applyFont="1" applyFill="1" applyBorder="1" applyAlignment="1" applyProtection="1">
      <alignment horizontal="right" vertical="center"/>
    </xf>
    <xf numFmtId="0" fontId="3" fillId="0" borderId="0" xfId="257" applyFont="1" applyBorder="1">
      <alignment horizontal="left" vertical="center" wrapText="1"/>
      <protection locked="0"/>
    </xf>
    <xf numFmtId="0" fontId="3" fillId="0" borderId="0" xfId="537" applyFont="1" applyBorder="1">
      <alignment horizontal="left" vertical="center" wrapText="1"/>
    </xf>
    <xf numFmtId="0" fontId="3" fillId="0" borderId="1" xfId="653" applyFont="1" applyBorder="1">
      <alignment horizontal="center" vertical="center" wrapText="1"/>
    </xf>
    <xf numFmtId="0" fontId="3" fillId="0" borderId="1" xfId="439" applyFont="1" applyBorder="1">
      <alignment horizontal="center" vertical="center" wrapText="1"/>
    </xf>
    <xf numFmtId="0" fontId="3" fillId="0" borderId="1" xfId="142" applyFont="1" applyBorder="1">
      <alignment horizontal="center" vertical="center"/>
    </xf>
    <xf numFmtId="0" fontId="3" fillId="0" borderId="1" xfId="662" applyFont="1" applyBorder="1">
      <alignment horizontal="center" vertical="center"/>
    </xf>
    <xf numFmtId="0" fontId="1" fillId="0" borderId="1" xfId="290" applyFont="1" applyBorder="1">
      <alignment horizontal="center" vertical="center"/>
    </xf>
    <xf numFmtId="0" fontId="3" fillId="0" borderId="1" xfId="543" applyFont="1" applyBorder="1">
      <alignment horizontal="center" vertical="center"/>
    </xf>
    <xf numFmtId="0" fontId="3" fillId="0" borderId="1" xfId="80" applyFont="1" applyBorder="1">
      <alignment horizontal="center" vertical="center"/>
      <protection locked="0"/>
    </xf>
    <xf numFmtId="3" fontId="3" fillId="0" borderId="1" xfId="293" applyNumberFormat="1" applyFont="1" applyBorder="1">
      <alignment horizontal="center" vertical="center"/>
      <protection locked="0"/>
    </xf>
    <xf numFmtId="3" fontId="3" fillId="0" borderId="1" xfId="284" applyNumberFormat="1" applyFont="1" applyBorder="1">
      <alignment horizontal="center" vertical="center"/>
    </xf>
    <xf numFmtId="0" fontId="1" fillId="0" borderId="1" xfId="273" applyFont="1" applyBorder="1">
      <alignment horizontal="center" vertical="center" wrapText="1"/>
      <protection locked="0"/>
    </xf>
    <xf numFmtId="0" fontId="1" fillId="0" borderId="1" xfId="0" applyFont="1" applyBorder="1" applyAlignment="1">
      <alignment horizontal="center" vertical="center" wrapText="1"/>
    </xf>
    <xf numFmtId="0" fontId="3" fillId="0" borderId="1" xfId="449" applyFont="1" applyBorder="1">
      <alignment horizontal="center" vertical="center" wrapText="1"/>
      <protection locked="0"/>
    </xf>
    <xf numFmtId="0" fontId="3" fillId="0" borderId="1" xfId="524" applyFont="1" applyBorder="1">
      <alignment horizontal="center" vertical="center" wrapText="1"/>
    </xf>
    <xf numFmtId="0" fontId="3" fillId="0" borderId="1" xfId="452" applyFont="1" applyBorder="1">
      <alignment horizontal="center" vertical="center" wrapText="1"/>
      <protection locked="0"/>
    </xf>
    <xf numFmtId="3" fontId="3" fillId="0" borderId="1" xfId="307" applyNumberFormat="1" applyFont="1" applyBorder="1">
      <alignment horizontal="center" vertical="top"/>
      <protection locked="0"/>
    </xf>
    <xf numFmtId="0" fontId="1" fillId="0" borderId="1" xfId="311" applyFont="1" applyBorder="1">
      <alignment horizontal="center" vertical="top"/>
    </xf>
    <xf numFmtId="0" fontId="3" fillId="0" borderId="1" xfId="128" applyFont="1" applyBorder="1">
      <alignment horizontal="center" vertical="center" wrapText="1"/>
    </xf>
    <xf numFmtId="0" fontId="6" fillId="0" borderId="0" xfId="212" applyFont="1" applyBorder="1">
      <alignment horizontal="center" vertical="center"/>
      <protection locked="0"/>
    </xf>
    <xf numFmtId="0" fontId="1" fillId="0" borderId="1" xfId="58" applyFont="1" applyBorder="1">
      <alignment horizontal="center" vertical="center" wrapText="1"/>
      <protection locked="0"/>
    </xf>
    <xf numFmtId="0" fontId="1" fillId="0" borderId="1" xfId="120" applyFont="1" applyBorder="1">
      <alignment horizontal="center" vertical="center" wrapText="1"/>
      <protection locked="0"/>
    </xf>
    <xf numFmtId="0" fontId="1" fillId="0" borderId="1" xfId="183" applyFont="1" applyBorder="1">
      <alignment horizontal="center" vertical="center" wrapText="1"/>
      <protection locked="0"/>
    </xf>
    <xf numFmtId="0" fontId="1" fillId="0" borderId="1" xfId="162" applyFont="1" applyBorder="1">
      <alignment horizontal="center" vertical="center" wrapText="1"/>
    </xf>
    <xf numFmtId="0" fontId="1" fillId="0" borderId="1" xfId="216" applyFont="1" applyBorder="1">
      <alignment horizontal="center" vertical="center" wrapText="1"/>
    </xf>
    <xf numFmtId="0" fontId="1" fillId="0" borderId="1" xfId="124" applyFont="1" applyBorder="1">
      <alignment horizontal="center" vertical="center" wrapText="1"/>
    </xf>
    <xf numFmtId="0" fontId="1" fillId="0" borderId="1" xfId="218" applyFont="1" applyBorder="1">
      <alignment horizontal="center" vertical="center"/>
    </xf>
    <xf numFmtId="0" fontId="1" fillId="0" borderId="1" xfId="132" applyFont="1" applyBorder="1">
      <alignment horizontal="center" vertical="center"/>
    </xf>
    <xf numFmtId="0" fontId="1" fillId="0" borderId="1" xfId="344" applyFont="1" applyBorder="1">
      <alignment horizontal="center" vertical="center"/>
    </xf>
    <xf numFmtId="3" fontId="1" fillId="0" borderId="1" xfId="168" applyNumberFormat="1" applyFont="1" applyBorder="1">
      <alignment horizontal="center" vertical="center"/>
    </xf>
    <xf numFmtId="3" fontId="1" fillId="0" borderId="1" xfId="173" applyNumberFormat="1" applyFont="1" applyBorder="1">
      <alignment horizontal="center" vertical="center"/>
    </xf>
    <xf numFmtId="0" fontId="5" fillId="0" borderId="1" xfId="224" applyFont="1" applyBorder="1">
      <alignment horizontal="center" vertical="center"/>
      <protection locked="0"/>
    </xf>
    <xf numFmtId="0" fontId="5" fillId="0" borderId="1" xfId="167" applyFont="1" applyBorder="1">
      <alignment horizontal="right" vertical="center"/>
      <protection locked="0"/>
    </xf>
    <xf numFmtId="0" fontId="1" fillId="0" borderId="1" xfId="331" applyFont="1" applyBorder="1">
      <alignment horizontal="center" vertical="center"/>
      <protection locked="0"/>
    </xf>
    <xf numFmtId="0" fontId="1" fillId="0" borderId="1" xfId="228" applyFont="1" applyBorder="1">
      <alignment horizontal="center" vertical="center" wrapText="1"/>
    </xf>
    <xf numFmtId="0" fontId="1" fillId="0" borderId="1" xfId="227" applyFont="1" applyBorder="1">
      <alignment horizontal="center" vertical="center"/>
      <protection locked="0"/>
    </xf>
    <xf numFmtId="0" fontId="1" fillId="0" borderId="1" xfId="208" applyFont="1" applyBorder="1">
      <alignment horizontal="center" vertical="center" wrapText="1"/>
    </xf>
    <xf numFmtId="0" fontId="1" fillId="0" borderId="1" xfId="280" applyFont="1" applyBorder="1">
      <alignment horizontal="center" vertical="center" wrapText="1"/>
    </xf>
    <xf numFmtId="0" fontId="1" fillId="0" borderId="1" xfId="234" applyFont="1" applyBorder="1">
      <alignment horizontal="center" vertical="center" wrapText="1"/>
      <protection locked="0"/>
    </xf>
    <xf numFmtId="0" fontId="1" fillId="0" borderId="1" xfId="226" applyFont="1" applyBorder="1">
      <alignment horizontal="center" vertical="center" wrapText="1"/>
      <protection locked="0"/>
    </xf>
    <xf numFmtId="0" fontId="1" fillId="0" borderId="1" xfId="87" applyFont="1" applyBorder="1">
      <alignment horizontal="center" vertical="center"/>
      <protection locked="0"/>
    </xf>
    <xf numFmtId="0" fontId="5" fillId="0" borderId="0" xfId="589" applyFont="1" applyBorder="1">
      <alignment horizontal="right" wrapText="1"/>
      <protection locked="0"/>
    </xf>
    <xf numFmtId="0" fontId="1" fillId="0" borderId="0" xfId="663" applyFont="1" applyBorder="1">
      <alignment horizontal="right"/>
      <protection locked="0"/>
    </xf>
    <xf numFmtId="0" fontId="1" fillId="0" borderId="1" xfId="252" applyFont="1" applyBorder="1">
      <alignment horizontal="center" vertical="center" wrapText="1"/>
      <protection locked="0"/>
    </xf>
    <xf numFmtId="0" fontId="1" fillId="0" borderId="1" xfId="294" applyFont="1" applyBorder="1">
      <alignment horizontal="center" vertical="center" wrapText="1"/>
    </xf>
    <xf numFmtId="0" fontId="1" fillId="0" borderId="1" xfId="236" applyFont="1" applyBorder="1">
      <alignment horizontal="center" vertical="center"/>
      <protection locked="0"/>
    </xf>
    <xf numFmtId="3" fontId="1" fillId="0" borderId="1" xfId="239" applyNumberFormat="1" applyFont="1" applyBorder="1">
      <alignment horizontal="center" vertical="center"/>
    </xf>
    <xf numFmtId="3" fontId="1" fillId="0" borderId="1" xfId="245" applyNumberFormat="1" applyFont="1" applyBorder="1">
      <alignment horizontal="center" vertical="center"/>
    </xf>
    <xf numFmtId="0" fontId="2" fillId="0" borderId="0" xfId="176" applyFont="1" applyBorder="1">
      <alignment horizontal="center" vertical="top"/>
    </xf>
    <xf numFmtId="0" fontId="3" fillId="0" borderId="0" xfId="632" applyFont="1" applyBorder="1">
      <alignment horizontal="left" vertical="center"/>
    </xf>
    <xf numFmtId="0" fontId="32" fillId="0" borderId="0" xfId="54" applyFont="1" applyBorder="1">
      <alignment horizontal="center" vertical="center"/>
    </xf>
    <xf numFmtId="0" fontId="3" fillId="0" borderId="1" xfId="654" applyFont="1" applyBorder="1">
      <alignment horizontal="center" vertical="center"/>
    </xf>
    <xf numFmtId="0" fontId="3" fillId="0" borderId="1" xfId="664" applyFont="1" applyBorder="1">
      <alignment horizontal="center" vertical="center"/>
    </xf>
    <xf numFmtId="0" fontId="3" fillId="0" borderId="1" xfId="656" applyFont="1" applyBorder="1">
      <alignment horizontal="center" vertical="center"/>
    </xf>
    <xf numFmtId="0" fontId="3" fillId="0" borderId="1" xfId="658" applyFont="1" applyBorder="1">
      <alignment horizontal="center" vertical="center"/>
    </xf>
    <xf numFmtId="0" fontId="4" fillId="0" borderId="1" xfId="0" applyFont="1" applyBorder="1" applyAlignment="1">
      <alignment horizontal="left" vertical="center" wrapText="1"/>
    </xf>
    <xf numFmtId="4" fontId="4" fillId="0" borderId="1" xfId="146" applyNumberFormat="1" applyFont="1" applyBorder="1">
      <alignment horizontal="left" vertical="center" wrapText="1"/>
    </xf>
    <xf numFmtId="0" fontId="0" fillId="0" borderId="8" xfId="0" applyFont="1" applyBorder="1" applyAlignment="1" quotePrefix="1">
      <alignment horizontal="center" vertical="center"/>
    </xf>
  </cellXfs>
  <cellStyles count="66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一般公共预算支出预算表（按功能科目分类）02-2 __b-21-0" xfId="49"/>
    <cellStyle name="一般公共预算支出预算表（按功能科目分类）02-2 __b-16-0" xfId="50"/>
    <cellStyle name="国有资本经营预算支出表07 __b-5-0" xfId="51"/>
    <cellStyle name="部门支出预算表01-03 __b-9-0" xfId="52"/>
    <cellStyle name="上级补助项目支出预算表12 __b-27-0" xfId="53"/>
    <cellStyle name="财政拨款收支预算总表02-1 __b-13-0" xfId="54"/>
    <cellStyle name="市对下转移支付预算表10-1 __b-26-0" xfId="55"/>
    <cellStyle name="市对下转移支付预算表10-1 __b-31-0" xfId="56"/>
    <cellStyle name="一般公共预算支出预算表（按经济科目分类）02-3 __b-5-0" xfId="57"/>
    <cellStyle name="部门收入预算表01-2 __b-4-0" xfId="58"/>
    <cellStyle name="政府性基金预算支出预算表06 __b-22-0" xfId="59"/>
    <cellStyle name="政府性基金预算支出预算表06 __b-17-0" xfId="60"/>
    <cellStyle name="部门支出预算表01-03 __b-21-0" xfId="61"/>
    <cellStyle name="部门支出预算表01-03 __b-16-0" xfId="62"/>
    <cellStyle name="DateTimeStyle" xfId="63"/>
    <cellStyle name="基本支出预算表（人员类.运转类公用经费项目）04 __b-13-0" xfId="64"/>
    <cellStyle name="部门支出预算表01-03 __b-10-0" xfId="65"/>
    <cellStyle name="上级补助项目支出预算表12 __b-10-0" xfId="66"/>
    <cellStyle name="项目支出预算表（其他运转类.特定目标类项目）05-1 __b-35-0" xfId="67"/>
    <cellStyle name="项目支出预算表（其他运转类.特定目标类项目）05-1 __b-40-0" xfId="68"/>
    <cellStyle name="政府购买服务预算表09 __b-22-0" xfId="69"/>
    <cellStyle name="政府购买服务预算表09 __b-17-0" xfId="70"/>
    <cellStyle name="项目支出绩效目标表（另文下达）05-3 __b-12-0" xfId="71"/>
    <cellStyle name="政府性基金预算支出预算表06 __b-25-0" xfId="72"/>
    <cellStyle name="政府性基金预算支出预算表06 __b-30-0" xfId="73"/>
    <cellStyle name="部门支出预算表01-03 __b-25-0" xfId="74"/>
    <cellStyle name="部门支出预算表01-03 __b-30-0" xfId="75"/>
    <cellStyle name="基本支出预算表（人员类.运转类公用经费项目）04 __b-17-0" xfId="76"/>
    <cellStyle name="基本支出预算表（人员类.运转类公用经费项目）04 __b-22-0" xfId="77"/>
    <cellStyle name="市对下转移支付预算表10-1 __b-7-0" xfId="78"/>
    <cellStyle name="部门政府采购预算表08 __b-16-0" xfId="79"/>
    <cellStyle name="部门政府采购预算表08 __b-21-0" xfId="80"/>
    <cellStyle name="__b-1-0" xfId="81"/>
    <cellStyle name="一般公共预算支出预算表（按经济科目分类）02-3 __b-13-0" xfId="82"/>
    <cellStyle name="项目支出预算表（其他运转类.特定目标类项目）05-1 __b-13-0" xfId="83"/>
    <cellStyle name="上级补助项目支出预算表12 __b-20-0" xfId="84"/>
    <cellStyle name="上级补助项目支出预算表12 __b-15-0" xfId="85"/>
    <cellStyle name="部门支出预算表01-03 __b-2-0" xfId="86"/>
    <cellStyle name="__b-35-0" xfId="87"/>
    <cellStyle name="__b-40-0" xfId="88"/>
    <cellStyle name="基本支出预算表（人员类.运转类公用经费项目）04 __b-4-0" xfId="89"/>
    <cellStyle name="一般公共预算支出预算表（按功能科目分类）02-2 __b-18-0" xfId="90"/>
    <cellStyle name="一般公共预算支出预算表（按功能科目分类）02-2 __b-23-0" xfId="91"/>
    <cellStyle name="项目支出绩效目标表（另文下达）05-3 __b-14-0" xfId="92"/>
    <cellStyle name="政府性基金预算支出预算表06 __b-27-0" xfId="93"/>
    <cellStyle name="项目支出绩效目标表（本级下达）05-2 __b-13-0" xfId="94"/>
    <cellStyle name="部门支出预算表01-03 __b-14-0" xfId="95"/>
    <cellStyle name="基本支出预算表（人员类.运转类公用经费项目）04 __b-11-0" xfId="96"/>
    <cellStyle name="财政拨款收支预算总表02-1 __b-1-0" xfId="97"/>
    <cellStyle name="政府购买服务预算表09 __b-9-0" xfId="98"/>
    <cellStyle name="上级补助项目支出预算表12 __b-4-0" xfId="99"/>
    <cellStyle name="部门项目中期规划预算表13 __b-25-0" xfId="100"/>
    <cellStyle name="__b-49-0" xfId="101"/>
    <cellStyle name="项目支出绩效目标表（本级下达）05-2 __b-9-0" xfId="102"/>
    <cellStyle name="一般公共预算支出预算表（按功能科目分类）02-2 __b-3-0" xfId="103"/>
    <cellStyle name="新增资产配置表11 __b-9-0" xfId="104"/>
    <cellStyle name="政府性基金预算支出预算表06 __b-10-0" xfId="105"/>
    <cellStyle name="新增资产配置表11 __b-18-0" xfId="106"/>
    <cellStyle name="国有资本经营预算支出表07 __b-19-0" xfId="107"/>
    <cellStyle name="国有资本经营预算支出表07 __b-24-0" xfId="108"/>
    <cellStyle name="项目支出预算表（其他运转类.特定目标类项目）05-1 __b-10-0" xfId="109"/>
    <cellStyle name="政府购买服务预算表09 __b-5-0" xfId="110"/>
    <cellStyle name="一般公共预算支出预算表（按功能科目分类）02-2 __b-15-0" xfId="111"/>
    <cellStyle name="一般公共预算支出预算表（按功能科目分类）02-2 __b-20-0" xfId="112"/>
    <cellStyle name="市对下转移支付预算表10-1 __b-10-0" xfId="113"/>
    <cellStyle name="财政拨款收支预算总表02-1 __b-9-0" xfId="114"/>
    <cellStyle name="DateStyle" xfId="115"/>
    <cellStyle name="__b-18-0" xfId="116"/>
    <cellStyle name="__b-23-0" xfId="117"/>
    <cellStyle name="部门政府采购预算表08 __b-7-0" xfId="118"/>
    <cellStyle name="__b-5-0" xfId="119"/>
    <cellStyle name="部门收入预算表01-2 __b-12-0" xfId="120"/>
    <cellStyle name="一般公共预算支出预算表（按经济科目分类）02-3 __b-17-0" xfId="121"/>
    <cellStyle name="一般公共预算支出预算表（按经济科目分类）02-3 __b-22-0" xfId="122"/>
    <cellStyle name="__b-6-0" xfId="123"/>
    <cellStyle name="部门收入预算表01-2 __b-13-0" xfId="124"/>
    <cellStyle name="一般公共预算支出预算表（按经济科目分类）02-3 __b-18-0" xfId="125"/>
    <cellStyle name="一般公共预算支出预算表（按经济科目分类）02-3 __b-23-0" xfId="126"/>
    <cellStyle name="政府性基金预算支出预算表06 __b-11-0" xfId="127"/>
    <cellStyle name="新增资产配置表11 __b-19-0" xfId="128"/>
    <cellStyle name="PercentStyle" xfId="129"/>
    <cellStyle name="国有资本经营预算支出表07 __b-25-0" xfId="130"/>
    <cellStyle name="__b-7-0" xfId="131"/>
    <cellStyle name="部门收入预算表01-2 __b-14-0" xfId="132"/>
    <cellStyle name="一般公共预算支出预算表（按经济科目分类）02-3 __b-19-0" xfId="133"/>
    <cellStyle name="一般公共预算支出预算表（按经济科目分类）02-3 __b-24-0" xfId="134"/>
    <cellStyle name="__b-3-0" xfId="135"/>
    <cellStyle name="部门收入预算表01-2 __b-10-0" xfId="136"/>
    <cellStyle name="一般公共预算支出预算表（按经济科目分类）02-3 __b-15-0" xfId="137"/>
    <cellStyle name="一般公共预算支出预算表（按经济科目分类）02-3 __b-20-0" xfId="138"/>
    <cellStyle name="__b-2-0" xfId="139"/>
    <cellStyle name="一般公共预算支出预算表（按经济科目分类）02-3 __b-14-0" xfId="140"/>
    <cellStyle name="项目支出预算表（其他运转类.特定目标类项目）05-1 __b-28-0" xfId="141"/>
    <cellStyle name="项目支出预算表（其他运转类.特定目标类项目）05-1 __b-33-0" xfId="142"/>
    <cellStyle name="NumberStyle" xfId="143"/>
    <cellStyle name="政府购买服务预算表09 __b-15-0" xfId="144"/>
    <cellStyle name="政府购买服务预算表09 __b-20-0" xfId="145"/>
    <cellStyle name="TextStyle" xfId="146"/>
    <cellStyle name="政府性基金预算支出预算表06 __b-15-0" xfId="147"/>
    <cellStyle name="政府性基金预算支出预算表06 __b-20-0" xfId="148"/>
    <cellStyle name="国有资本经营预算支出表07 __b-29-0" xfId="149"/>
    <cellStyle name="MoneyStyle" xfId="150"/>
    <cellStyle name="市对下转移支付预算表10-1 __b-22-0" xfId="151"/>
    <cellStyle name="市对下转移支付预算表10-1 __b-17-0" xfId="152"/>
    <cellStyle name="TimeStyle" xfId="153"/>
    <cellStyle name="一般公共预算支出预算表（按经济科目分类）02-3 __b-1-0" xfId="154"/>
    <cellStyle name="IntegralNumberStyle" xfId="155"/>
    <cellStyle name="__b-4-0" xfId="156"/>
    <cellStyle name="部门收入预算表01-2 __b-11-0" xfId="157"/>
    <cellStyle name="一般公共预算支出预算表（按经济科目分类）02-3 __b-16-0" xfId="158"/>
    <cellStyle name="一般公共预算支出预算表（按经济科目分类）02-3 __b-21-0" xfId="159"/>
    <cellStyle name="__b-8-0" xfId="160"/>
    <cellStyle name="部门收入预算表01-2 __b-15-0" xfId="161"/>
    <cellStyle name="部门收入预算表01-2 __b-20-0" xfId="162"/>
    <cellStyle name="一般公共预算支出预算表（按经济科目分类）02-3 __b-25-0" xfId="163"/>
    <cellStyle name="一般公共预算支出预算表（按经济科目分类）02-3 __b-30-0" xfId="164"/>
    <cellStyle name="__b-9-0" xfId="165"/>
    <cellStyle name="__b-10-0" xfId="166"/>
    <cellStyle name="部门收入预算表01-2 __b-16-0" xfId="167"/>
    <cellStyle name="部门收入预算表01-2 __b-21-0" xfId="168"/>
    <cellStyle name="一般公共预算支出预算表（按经济科目分类）02-3 __b-26-0" xfId="169"/>
    <cellStyle name="一般公共预算支出预算表（按经济科目分类）02-3 __b-31-0" xfId="170"/>
    <cellStyle name="__b-11-0" xfId="171"/>
    <cellStyle name="部门收入预算表01-2 __b-17-0" xfId="172"/>
    <cellStyle name="部门收入预算表01-2 __b-22-0" xfId="173"/>
    <cellStyle name="一般公共预算支出预算表（按经济科目分类）02-3 __b-27-0" xfId="174"/>
    <cellStyle name="一般公共预算支出预算表（按经济科目分类）02-3 __b-32-0" xfId="175"/>
    <cellStyle name="__b-12-0" xfId="176"/>
    <cellStyle name="部门收入预算表01-2 __b-18-0" xfId="177"/>
    <cellStyle name="部门收入预算表01-2 __b-23-0" xfId="178"/>
    <cellStyle name="一般公共预算支出预算表（按经济科目分类）02-3 __b-28-0" xfId="179"/>
    <cellStyle name="一般公共预算支出预算表（按经济科目分类）02-3 __b-33-0" xfId="180"/>
    <cellStyle name="部门政府采购预算表08 __b-1-0" xfId="181"/>
    <cellStyle name="__b-13-0" xfId="182"/>
    <cellStyle name="部门收入预算表01-2 __b-19-0" xfId="183"/>
    <cellStyle name="部门收入预算表01-2 __b-24-0" xfId="184"/>
    <cellStyle name="一般公共预算支出预算表（按经济科目分类）02-3 __b-29-0" xfId="185"/>
    <cellStyle name="一般公共预算支出预算表（按经济科目分类）02-3 __b-34-0" xfId="186"/>
    <cellStyle name="部门政府采购预算表08 __b-2-0" xfId="187"/>
    <cellStyle name="__b-14-0" xfId="188"/>
    <cellStyle name="部门收入预算表01-2 __b-25-0" xfId="189"/>
    <cellStyle name="一般公共预算支出预算表（按经济科目分类）02-3 __b-35-0" xfId="190"/>
    <cellStyle name="部门政府采购预算表08 __b-3-0" xfId="191"/>
    <cellStyle name="__b-15-0" xfId="192"/>
    <cellStyle name="__b-20-0" xfId="193"/>
    <cellStyle name="一般公共预算支出预算表（按经济科目分类）02-3 __b-36-0" xfId="194"/>
    <cellStyle name="部门政府采购预算表08 __b-4-0" xfId="195"/>
    <cellStyle name="__b-16-0" xfId="196"/>
    <cellStyle name="__b-21-0" xfId="197"/>
    <cellStyle name="一般公共预算支出预算表（按经济科目分类）02-3 __b-37-0" xfId="198"/>
    <cellStyle name="部门政府采购预算表08 __b-5-0" xfId="199"/>
    <cellStyle name="__b-17-0" xfId="200"/>
    <cellStyle name="__b-22-0" xfId="201"/>
    <cellStyle name="一般公共预算支出预算表（按经济科目分类）02-3 __b-38-0" xfId="202"/>
    <cellStyle name="部门政府采购预算表08 __b-6-0" xfId="203"/>
    <cellStyle name="__b-19-0" xfId="204"/>
    <cellStyle name="__b-24-0" xfId="205"/>
    <cellStyle name="部门政府采购预算表08 __b-8-0" xfId="206"/>
    <cellStyle name="__b-25-0" xfId="207"/>
    <cellStyle name="__b-30-0" xfId="208"/>
    <cellStyle name="部门政府采购预算表08 __b-9-0" xfId="209"/>
    <cellStyle name="部门收入预算表01-2 __b-1-0" xfId="210"/>
    <cellStyle name="一般公共预算支出预算表（按经济科目分类）02-3 __b-2-0" xfId="211"/>
    <cellStyle name="部门收入预算表01-2 __b-2-0" xfId="212"/>
    <cellStyle name="一般公共预算支出预算表（按经济科目分类）02-3 __b-3-0" xfId="213"/>
    <cellStyle name="部门收入预算表01-2 __b-3-0" xfId="214"/>
    <cellStyle name="一般公共预算支出预算表（按经济科目分类）02-3 __b-4-0" xfId="215"/>
    <cellStyle name="部门收入预算表01-2 __b-5-0" xfId="216"/>
    <cellStyle name="一般公共预算支出预算表（按经济科目分类）02-3 __b-6-0" xfId="217"/>
    <cellStyle name="部门收入预算表01-2 __b-6-0" xfId="218"/>
    <cellStyle name="一般公共预算支出预算表（按经济科目分类）02-3 __b-7-0" xfId="219"/>
    <cellStyle name="部门收入预算表01-2 __b-7-0" xfId="220"/>
    <cellStyle name="一般公共预算支出预算表（按经济科目分类）02-3 __b-8-0" xfId="221"/>
    <cellStyle name="部门收入预算表01-2 __b-8-0" xfId="222"/>
    <cellStyle name="一般公共预算支出预算表（按经济科目分类）02-3 __b-9-0" xfId="223"/>
    <cellStyle name="部门收入预算表01-2 __b-9-0" xfId="224"/>
    <cellStyle name="__b-26-0" xfId="225"/>
    <cellStyle name="__b-31-0" xfId="226"/>
    <cellStyle name="__b-27-0" xfId="227"/>
    <cellStyle name="__b-32-0" xfId="228"/>
    <cellStyle name="基本支出预算表（人员类.运转类公用经费项目）04 __b-1-0" xfId="229"/>
    <cellStyle name="__b-28-0" xfId="230"/>
    <cellStyle name="__b-33-0" xfId="231"/>
    <cellStyle name="基本支出预算表（人员类.运转类公用经费项目）04 __b-2-0" xfId="232"/>
    <cellStyle name="__b-29-0" xfId="233"/>
    <cellStyle name="__b-34-0" xfId="234"/>
    <cellStyle name="基本支出预算表（人员类.运转类公用经费项目）04 __b-3-0" xfId="235"/>
    <cellStyle name="__b-36-0" xfId="236"/>
    <cellStyle name="__b-41-0" xfId="237"/>
    <cellStyle name="基本支出预算表（人员类.运转类公用经费项目）04 __b-5-0" xfId="238"/>
    <cellStyle name="__b-37-0" xfId="239"/>
    <cellStyle name="__b-42-0" xfId="240"/>
    <cellStyle name="基本支出预算表（人员类.运转类公用经费项目）04 __b-6-0" xfId="241"/>
    <cellStyle name="__b-38-0" xfId="242"/>
    <cellStyle name="__b-43-0" xfId="243"/>
    <cellStyle name="基本支出预算表（人员类.运转类公用经费项目）04 __b-7-0" xfId="244"/>
    <cellStyle name="__b-39-0" xfId="245"/>
    <cellStyle name="__b-44-0" xfId="246"/>
    <cellStyle name="基本支出预算表（人员类.运转类公用经费项目）04 __b-8-0" xfId="247"/>
    <cellStyle name="__b-45-0" xfId="248"/>
    <cellStyle name="基本支出预算表（人员类.运转类公用经费项目）04 __b-9-0" xfId="249"/>
    <cellStyle name="__b-46-0" xfId="250"/>
    <cellStyle name="__b-47-0" xfId="251"/>
    <cellStyle name="__b-48-0" xfId="252"/>
    <cellStyle name="上级补助项目支出预算表12 __b-14-0" xfId="253"/>
    <cellStyle name="部门支出预算表01-03 __b-1-0" xfId="254"/>
    <cellStyle name="上级补助项目支出预算表12 __b-21-0" xfId="255"/>
    <cellStyle name="上级补助项目支出预算表12 __b-16-0" xfId="256"/>
    <cellStyle name="部门支出预算表01-03 __b-3-0" xfId="257"/>
    <cellStyle name="上级补助项目支出预算表12 __b-22-0" xfId="258"/>
    <cellStyle name="上级补助项目支出预算表12 __b-17-0" xfId="259"/>
    <cellStyle name="部门支出预算表01-03 __b-4-0" xfId="260"/>
    <cellStyle name="上级补助项目支出预算表12 __b-23-0" xfId="261"/>
    <cellStyle name="上级补助项目支出预算表12 __b-18-0" xfId="262"/>
    <cellStyle name="部门支出预算表01-03 __b-5-0" xfId="263"/>
    <cellStyle name="国有资本经营预算支出表07 __b-1-0" xfId="264"/>
    <cellStyle name="财政拨款收支预算总表02-1 __b-10-0" xfId="265"/>
    <cellStyle name="上级补助项目支出预算表12 __b-24-0" xfId="266"/>
    <cellStyle name="上级补助项目支出预算表12 __b-19-0" xfId="267"/>
    <cellStyle name="部门支出预算表01-03 __b-6-0" xfId="268"/>
    <cellStyle name="国有资本经营预算支出表07 __b-2-0" xfId="269"/>
    <cellStyle name="财政拨款收支预算总表02-1 __b-11-0" xfId="270"/>
    <cellStyle name="上级补助项目支出预算表12 __b-30-0" xfId="271"/>
    <cellStyle name="上级补助项目支出预算表12 __b-25-0" xfId="272"/>
    <cellStyle name="部门支出预算表01-03 __b-7-0" xfId="273"/>
    <cellStyle name="国有资本经营预算支出表07 __b-3-0" xfId="274"/>
    <cellStyle name="财政拨款收支预算总表02-1 __b-12-0" xfId="275"/>
    <cellStyle name="上级补助项目支出预算表12 __b-26-0" xfId="276"/>
    <cellStyle name="部门支出预算表01-03 __b-8-0" xfId="277"/>
    <cellStyle name="国有资本经营预算支出表07 __b-4-0" xfId="278"/>
    <cellStyle name="部门支出预算表01-03 __b-11-0" xfId="279"/>
    <cellStyle name="部门支出预算表01-03 __b-12-0" xfId="280"/>
    <cellStyle name="部门支出预算表01-03 __b-13-0" xfId="281"/>
    <cellStyle name="基本支出预算表（人员类.运转类公用经费项目）04 __b-10-0" xfId="282"/>
    <cellStyle name="部门支出预算表01-03 __b-15-0" xfId="283"/>
    <cellStyle name="部门支出预算表01-03 __b-20-0" xfId="284"/>
    <cellStyle name="基本支出预算表（人员类.运转类公用经费项目）04 __b-12-0" xfId="285"/>
    <cellStyle name="部门支出预算表01-03 __b-17-0" xfId="286"/>
    <cellStyle name="部门支出预算表01-03 __b-22-0" xfId="287"/>
    <cellStyle name="基本支出预算表（人员类.运转类公用经费项目）04 __b-14-0" xfId="288"/>
    <cellStyle name="部门支出预算表01-03 __b-18-0" xfId="289"/>
    <cellStyle name="部门支出预算表01-03 __b-23-0" xfId="290"/>
    <cellStyle name="基本支出预算表（人员类.运转类公用经费项目）04 __b-15-0" xfId="291"/>
    <cellStyle name="基本支出预算表（人员类.运转类公用经费项目）04 __b-20-0" xfId="292"/>
    <cellStyle name="部门支出预算表01-03 __b-19-0" xfId="293"/>
    <cellStyle name="部门支出预算表01-03 __b-24-0" xfId="294"/>
    <cellStyle name="基本支出预算表（人员类.运转类公用经费项目）04 __b-16-0" xfId="295"/>
    <cellStyle name="基本支出预算表（人员类.运转类公用经费项目）04 __b-21-0" xfId="296"/>
    <cellStyle name="部门支出预算表01-03 __b-26-0" xfId="297"/>
    <cellStyle name="部门支出预算表01-03 __b-31-0" xfId="298"/>
    <cellStyle name="部门项目中期规划预算表13 __b-1-0" xfId="299"/>
    <cellStyle name="基本支出预算表（人员类.运转类公用经费项目）04 __b-18-0" xfId="300"/>
    <cellStyle name="基本支出预算表（人员类.运转类公用经费项目）04 __b-23-0" xfId="301"/>
    <cellStyle name="部门支出预算表01-03 __b-27-0" xfId="302"/>
    <cellStyle name="部门支出预算表01-03 __b-32-0" xfId="303"/>
    <cellStyle name="部门项目中期规划预算表13 __b-2-0" xfId="304"/>
    <cellStyle name="基本支出预算表（人员类.运转类公用经费项目）04 __b-19-0" xfId="305"/>
    <cellStyle name="基本支出预算表（人员类.运转类公用经费项目）04 __b-24-0" xfId="306"/>
    <cellStyle name="部门支出预算表01-03 __b-28-0" xfId="307"/>
    <cellStyle name="部门项目中期规划预算表13 __b-3-0" xfId="308"/>
    <cellStyle name="基本支出预算表（人员类.运转类公用经费项目）04 __b-25-0" xfId="309"/>
    <cellStyle name="基本支出预算表（人员类.运转类公用经费项目）04 __b-30-0" xfId="310"/>
    <cellStyle name="部门支出预算表01-03 __b-29-0" xfId="311"/>
    <cellStyle name="部门项目中期规划预算表13 __b-4-0" xfId="312"/>
    <cellStyle name="基本支出预算表（人员类.运转类公用经费项目）04 __b-26-0" xfId="313"/>
    <cellStyle name="基本支出预算表（人员类.运转类公用经费项目）04 __b-31-0" xfId="314"/>
    <cellStyle name="财政拨款收支预算总表02-1 __b-2-0" xfId="315"/>
    <cellStyle name="财政拨款收支预算总表02-1 __b-3-0" xfId="316"/>
    <cellStyle name="财政拨款收支预算总表02-1 __b-4-0" xfId="317"/>
    <cellStyle name="财政拨款收支预算总表02-1 __b-5-0" xfId="318"/>
    <cellStyle name="财政拨款收支预算总表02-1 __b-6-0" xfId="319"/>
    <cellStyle name="财政拨款收支预算总表02-1 __b-7-0" xfId="320"/>
    <cellStyle name="财政拨款收支预算总表02-1 __b-8-0" xfId="321"/>
    <cellStyle name="财政拨款收支预算总表02-1 __b-14-0" xfId="322"/>
    <cellStyle name="上级补助项目支出预算表12 __b-28-0" xfId="323"/>
    <cellStyle name="国有资本经营预算支出表07 __b-6-0" xfId="324"/>
    <cellStyle name="财政拨款收支预算总表02-1 __b-15-0" xfId="325"/>
    <cellStyle name="财政拨款收支预算总表02-1 __b-20-0" xfId="326"/>
    <cellStyle name="上级补助项目支出预算表12 __b-29-0" xfId="327"/>
    <cellStyle name="国有资本经营预算支出表07 __b-7-0" xfId="328"/>
    <cellStyle name="财政拨款收支预算总表02-1 __b-16-0" xfId="329"/>
    <cellStyle name="财政拨款收支预算总表02-1 __b-21-0" xfId="330"/>
    <cellStyle name="国有资本经营预算支出表07 __b-8-0" xfId="331"/>
    <cellStyle name="财政拨款收支预算总表02-1 __b-17-0" xfId="332"/>
    <cellStyle name="财政拨款收支预算总表02-1 __b-22-0" xfId="333"/>
    <cellStyle name="国有资本经营预算支出表07 __b-9-0" xfId="334"/>
    <cellStyle name="财政拨款收支预算总表02-1 __b-18-0" xfId="335"/>
    <cellStyle name="财政拨款收支预算总表02-1 __b-23-0" xfId="336"/>
    <cellStyle name="财政拨款收支预算总表02-1 __b-19-0" xfId="337"/>
    <cellStyle name="财政拨款收支预算总表02-1 __b-24-0" xfId="338"/>
    <cellStyle name="一般公共预算支出预算表（按功能科目分类）02-2 __b-1-0" xfId="339"/>
    <cellStyle name="一般公共预算支出预算表（按功能科目分类）02-2 __b-2-0" xfId="340"/>
    <cellStyle name="一般公共预算支出预算表（按功能科目分类）02-2 __b-4-0" xfId="341"/>
    <cellStyle name="一般公共预算支出预算表（按功能科目分类）02-2 __b-5-0" xfId="342"/>
    <cellStyle name="一般公共预算支出预算表（按功能科目分类）02-2 __b-6-0" xfId="343"/>
    <cellStyle name="一般公共预算支出预算表（按功能科目分类）02-2 __b-7-0" xfId="344"/>
    <cellStyle name="一般公共预算支出预算表（按功能科目分类）02-2 __b-8-0" xfId="345"/>
    <cellStyle name="一般公共预算支出预算表（按功能科目分类）02-2 __b-9-0" xfId="346"/>
    <cellStyle name="一般公共预算支出预算表（按功能科目分类）02-2 __b-10-0" xfId="347"/>
    <cellStyle name="一般公共预算支出预算表（按功能科目分类）02-2 __b-11-0" xfId="348"/>
    <cellStyle name="一般公共预算支出预算表（按功能科目分类）02-2 __b-12-0" xfId="349"/>
    <cellStyle name="一般公共预算支出预算表（按功能科目分类）02-2 __b-13-0" xfId="350"/>
    <cellStyle name="一般公共预算支出预算表（按功能科目分类）02-2 __b-14-0" xfId="351"/>
    <cellStyle name="一般公共预算支出预算表（按功能科目分类）02-2 __b-17-0" xfId="352"/>
    <cellStyle name="一般公共预算支出预算表（按功能科目分类）02-2 __b-22-0" xfId="353"/>
    <cellStyle name="一般公共预算支出预算表（按功能科目分类）02-2 __b-19-0" xfId="354"/>
    <cellStyle name="一般公共预算支出预算表（按功能科目分类）02-2 __b-24-0" xfId="355"/>
    <cellStyle name="一般公共预算支出预算表（按功能科目分类）02-2 __b-25-0" xfId="356"/>
    <cellStyle name="一般公共预算支出预算表（按功能科目分类）02-2 __b-26-0" xfId="357"/>
    <cellStyle name="一般公共预算支出预算表（按功能科目分类）02-2 __b-27-0" xfId="358"/>
    <cellStyle name="一般公共预算支出预算表（按功能科目分类）02-2 __b-28-0" xfId="359"/>
    <cellStyle name="一般公共预算支出预算表（按经济科目分类）02-3 __b-10-0" xfId="360"/>
    <cellStyle name="一般公共预算支出预算表（按经济科目分类）02-3 __b-11-0" xfId="361"/>
    <cellStyle name="一般公共预算支出预算表（按经济科目分类）02-3 __b-12-0" xfId="362"/>
    <cellStyle name="一般公共预算“三公”经费支出预算表03 __b-1-0" xfId="363"/>
    <cellStyle name="一般公共预算“三公”经费支出预算表03 __b-2-0" xfId="364"/>
    <cellStyle name="一般公共预算“三公”经费支出预算表03 __b-3-0" xfId="365"/>
    <cellStyle name="一般公共预算“三公”经费支出预算表03 __b-4-0" xfId="366"/>
    <cellStyle name="一般公共预算“三公”经费支出预算表03 __b-5-0" xfId="367"/>
    <cellStyle name="Normal" xfId="368"/>
    <cellStyle name="一般公共预算“三公”经费支出预算表03 __b-6-0" xfId="369"/>
    <cellStyle name="一般公共预算“三公”经费支出预算表03 __b-7-0" xfId="370"/>
    <cellStyle name="一般公共预算“三公”经费支出预算表03 __b-8-0" xfId="371"/>
    <cellStyle name="一般公共预算“三公”经费支出预算表03 __b-9-0" xfId="372"/>
    <cellStyle name="一般公共预算“三公”经费支出预算表03 __b-10-0" xfId="373"/>
    <cellStyle name="一般公共预算“三公”经费支出预算表03 __b-11-0" xfId="374"/>
    <cellStyle name="一般公共预算“三公”经费支出预算表03 __b-12-0" xfId="375"/>
    <cellStyle name="一般公共预算“三公”经费支出预算表03 __b-13-0" xfId="376"/>
    <cellStyle name="一般公共预算“三公”经费支出预算表03 __b-14-0" xfId="377"/>
    <cellStyle name="一般公共预算“三公”经费支出预算表03 __b-15-0" xfId="378"/>
    <cellStyle name="一般公共预算“三公”经费支出预算表03 __b-20-0" xfId="379"/>
    <cellStyle name="常规 3 3" xfId="380"/>
    <cellStyle name="一般公共预算“三公”经费支出预算表03 __b-16-0" xfId="381"/>
    <cellStyle name="一般公共预算“三公”经费支出预算表03 __b-21-0" xfId="382"/>
    <cellStyle name="一般公共预算“三公”经费支出预算表03 __b-17-0" xfId="383"/>
    <cellStyle name="一般公共预算“三公”经费支出预算表03 __b-22-0" xfId="384"/>
    <cellStyle name="一般公共预算“三公”经费支出预算表03 __b-18-0" xfId="385"/>
    <cellStyle name="一般公共预算“三公”经费支出预算表03 __b-23-0" xfId="386"/>
    <cellStyle name="一般公共预算“三公”经费支出预算表03 __b-19-0" xfId="387"/>
    <cellStyle name="部门项目中期规划预算表13 __b-5-0" xfId="388"/>
    <cellStyle name="基本支出预算表（人员类.运转类公用经费项目）04 __b-27-0" xfId="389"/>
    <cellStyle name="基本支出预算表（人员类.运转类公用经费项目）04 __b-32-0" xfId="390"/>
    <cellStyle name="部门项目中期规划预算表13 __b-6-0" xfId="391"/>
    <cellStyle name="基本支出预算表（人员类.运转类公用经费项目）04 __b-28-0" xfId="392"/>
    <cellStyle name="基本支出预算表（人员类.运转类公用经费项目）04 __b-33-0" xfId="393"/>
    <cellStyle name="部门项目中期规划预算表13 __b-7-0" xfId="394"/>
    <cellStyle name="基本支出预算表（人员类.运转类公用经费项目）04 __b-29-0" xfId="395"/>
    <cellStyle name="基本支出预算表（人员类.运转类公用经费项目）04 __b-34-0" xfId="396"/>
    <cellStyle name="部门项目中期规划预算表13 __b-8-0" xfId="397"/>
    <cellStyle name="基本支出预算表（人员类.运转类公用经费项目）04 __b-35-0" xfId="398"/>
    <cellStyle name="基本支出预算表（人员类.运转类公用经费项目）04 __b-40-0" xfId="399"/>
    <cellStyle name="部门项目中期规划预算表13 __b-9-0" xfId="400"/>
    <cellStyle name="基本支出预算表（人员类.运转类公用经费项目）04 __b-36-0" xfId="401"/>
    <cellStyle name="基本支出预算表（人员类.运转类公用经费项目）04 __b-41-0" xfId="402"/>
    <cellStyle name="基本支出预算表（人员类.运转类公用经费项目）04 __b-37-0" xfId="403"/>
    <cellStyle name="国有资本经营预算支出表07 __b-10-0" xfId="404"/>
    <cellStyle name="新增资产配置表11 __b-1-0" xfId="405"/>
    <cellStyle name="基本支出预算表（人员类.运转类公用经费项目）04 __b-38-0" xfId="406"/>
    <cellStyle name="新增资产配置表11 __b-10-0" xfId="407"/>
    <cellStyle name="国有资本经营预算支出表07 __b-11-0" xfId="408"/>
    <cellStyle name="新增资产配置表11 __b-2-0" xfId="409"/>
    <cellStyle name="基本支出预算表（人员类.运转类公用经费项目）04 __b-39-0" xfId="410"/>
    <cellStyle name="新增资产配置表11 __b-11-0" xfId="411"/>
    <cellStyle name="国有资本经营预算支出表07 __b-12-0" xfId="412"/>
    <cellStyle name="项目支出预算表（其他运转类.特定目标类项目）05-1 __b-1-0" xfId="413"/>
    <cellStyle name="项目支出预算表（其他运转类.特定目标类项目）05-1 __b-2-0" xfId="414"/>
    <cellStyle name="项目支出预算表（其他运转类.特定目标类项目）05-1 __b-3-0" xfId="415"/>
    <cellStyle name="项目支出预算表（其他运转类.特定目标类项目）05-1 __b-4-0" xfId="416"/>
    <cellStyle name="项目支出预算表（其他运转类.特定目标类项目）05-1 __b-5-0" xfId="417"/>
    <cellStyle name="项目支出预算表（其他运转类.特定目标类项目）05-1 __b-6-0" xfId="418"/>
    <cellStyle name="项目支出预算表（其他运转类.特定目标类项目）05-1 __b-7-0" xfId="419"/>
    <cellStyle name="项目支出预算表（其他运转类.特定目标类项目）05-1 __b-8-0" xfId="420"/>
    <cellStyle name="项目支出预算表（其他运转类.特定目标类项目）05-1 __b-9-0" xfId="421"/>
    <cellStyle name="项目支出预算表（其他运转类.特定目标类项目）05-1 __b-11-0" xfId="422"/>
    <cellStyle name="项目支出预算表（其他运转类.特定目标类项目）05-1 __b-12-0" xfId="423"/>
    <cellStyle name="项目支出预算表（其他运转类.特定目标类项目）05-1 __b-14-0" xfId="424"/>
    <cellStyle name="项目支出预算表（其他运转类.特定目标类项目）05-1 __b-15-0" xfId="425"/>
    <cellStyle name="项目支出预算表（其他运转类.特定目标类项目）05-1 __b-20-0" xfId="426"/>
    <cellStyle name="项目支出预算表（其他运转类.特定目标类项目）05-1 __b-16-0" xfId="427"/>
    <cellStyle name="项目支出预算表（其他运转类.特定目标类项目）05-1 __b-21-0" xfId="428"/>
    <cellStyle name="项目支出预算表（其他运转类.特定目标类项目）05-1 __b-17-0" xfId="429"/>
    <cellStyle name="项目支出预算表（其他运转类.特定目标类项目）05-1 __b-22-0" xfId="430"/>
    <cellStyle name="项目支出预算表（其他运转类.特定目标类项目）05-1 __b-18-0" xfId="431"/>
    <cellStyle name="项目支出预算表（其他运转类.特定目标类项目）05-1 __b-23-0" xfId="432"/>
    <cellStyle name="政府购买服务预算表09 __b-10-0" xfId="433"/>
    <cellStyle name="项目支出预算表（其他运转类.特定目标类项目）05-1 __b-19-0" xfId="434"/>
    <cellStyle name="项目支出预算表（其他运转类.特定目标类项目）05-1 __b-24-0" xfId="435"/>
    <cellStyle name="政府购买服务预算表09 __b-11-0" xfId="436"/>
    <cellStyle name="项目支出预算表（其他运转类.特定目标类项目）05-1 __b-25-0" xfId="437"/>
    <cellStyle name="项目支出预算表（其他运转类.特定目标类项目）05-1 __b-30-0" xfId="438"/>
    <cellStyle name="政府购买服务预算表09 __b-12-0" xfId="439"/>
    <cellStyle name="项目支出预算表（其他运转类.特定目标类项目）05-1 __b-26-0" xfId="440"/>
    <cellStyle name="项目支出预算表（其他运转类.特定目标类项目）05-1 __b-31-0" xfId="441"/>
    <cellStyle name="政府购买服务预算表09 __b-13-0" xfId="442"/>
    <cellStyle name="项目支出预算表（其他运转类.特定目标类项目）05-1 __b-27-0" xfId="443"/>
    <cellStyle name="项目支出预算表（其他运转类.特定目标类项目）05-1 __b-32-0" xfId="444"/>
    <cellStyle name="政府购买服务预算表09 __b-14-0" xfId="445"/>
    <cellStyle name="项目支出预算表（其他运转类.特定目标类项目）05-1 __b-29-0" xfId="446"/>
    <cellStyle name="项目支出预算表（其他运转类.特定目标类项目）05-1 __b-34-0" xfId="447"/>
    <cellStyle name="政府购买服务预算表09 __b-16-0" xfId="448"/>
    <cellStyle name="政府购买服务预算表09 __b-21-0" xfId="449"/>
    <cellStyle name="项目支出预算表（其他运转类.特定目标类项目）05-1 __b-36-0" xfId="450"/>
    <cellStyle name="项目支出预算表（其他运转类.特定目标类项目）05-1 __b-41-0" xfId="451"/>
    <cellStyle name="政府购买服务预算表09 __b-23-0" xfId="452"/>
    <cellStyle name="政府购买服务预算表09 __b-18-0" xfId="453"/>
    <cellStyle name="项目支出预算表（其他运转类.特定目标类项目）05-1 __b-37-0" xfId="454"/>
    <cellStyle name="项目支出预算表（其他运转类.特定目标类项目）05-1 __b-42-0" xfId="455"/>
    <cellStyle name="政府购买服务预算表09 __b-24-0" xfId="456"/>
    <cellStyle name="政府购买服务预算表09 __b-19-0" xfId="457"/>
    <cellStyle name="项目支出预算表（其他运转类.特定目标类项目）05-1 __b-38-0" xfId="458"/>
    <cellStyle name="项目支出预算表（其他运转类.特定目标类项目）05-1 __b-43-0" xfId="459"/>
    <cellStyle name="项目支出预算表（其他运转类.特定目标类项目）05-1 __b-39-0" xfId="460"/>
    <cellStyle name="项目支出绩效目标表（本级下达）05-2 __b-1-0" xfId="461"/>
    <cellStyle name="项目支出绩效目标表（本级下达）05-2 __b-2-0" xfId="462"/>
    <cellStyle name="项目支出绩效目标表（本级下达）05-2 __b-3-0" xfId="463"/>
    <cellStyle name="项目支出绩效目标表（本级下达）05-2 __b-4-0" xfId="464"/>
    <cellStyle name="项目支出绩效目标表（本级下达）05-2 __b-5-0" xfId="465"/>
    <cellStyle name="项目支出绩效目标表（本级下达）05-2 __b-6-0" xfId="466"/>
    <cellStyle name="项目支出绩效目标表（本级下达）05-2 __b-7-0" xfId="467"/>
    <cellStyle name="项目支出绩效目标表（本级下达）05-2 __b-8-0" xfId="468"/>
    <cellStyle name="项目支出绩效目标表（本级下达）05-2 __b-10-0" xfId="469"/>
    <cellStyle name="项目支出绩效目标表（本级下达）05-2 __b-11-0" xfId="470"/>
    <cellStyle name="项目支出绩效目标表（本级下达）05-2 __b-12-0" xfId="471"/>
    <cellStyle name="项目支出绩效目标表（本级下达）05-2 __b-14-0" xfId="472"/>
    <cellStyle name="项目支出绩效目标表（本级下达）05-2 __b-15-0" xfId="473"/>
    <cellStyle name="项目支出绩效目标表（本级下达）05-2 __b-16-0" xfId="474"/>
    <cellStyle name="项目支出绩效目标表（本级下达）05-2 __b-17-0" xfId="475"/>
    <cellStyle name="项目支出绩效目标表（本级下达）05-2 __b-18-0" xfId="476"/>
    <cellStyle name="项目支出绩效目标表（另文下达）05-3 __b-1-0" xfId="477"/>
    <cellStyle name="项目支出绩效目标表（另文下达）05-3 __b-2-0" xfId="478"/>
    <cellStyle name="项目支出绩效目标表（另文下达）05-3 __b-3-0" xfId="479"/>
    <cellStyle name="项目支出绩效目标表（另文下达）05-3 __b-4-0" xfId="480"/>
    <cellStyle name="项目支出绩效目标表（另文下达）05-3 __b-5-0" xfId="481"/>
    <cellStyle name="项目支出绩效目标表（另文下达）05-3 __b-6-0" xfId="482"/>
    <cellStyle name="项目支出绩效目标表（另文下达）05-3 __b-7-0" xfId="483"/>
    <cellStyle name="项目支出绩效目标表（另文下达）05-3 __b-8-0" xfId="484"/>
    <cellStyle name="项目支出绩效目标表（另文下达）05-3 __b-9-0" xfId="485"/>
    <cellStyle name="项目支出绩效目标表（另文下达）05-3 __b-10-0" xfId="486"/>
    <cellStyle name="政府性基金预算支出预算表06 __b-18-0" xfId="487"/>
    <cellStyle name="政府性基金预算支出预算表06 __b-23-0" xfId="488"/>
    <cellStyle name="项目支出绩效目标表（另文下达）05-3 __b-11-0" xfId="489"/>
    <cellStyle name="政府性基金预算支出预算表06 __b-19-0" xfId="490"/>
    <cellStyle name="政府性基金预算支出预算表06 __b-24-0" xfId="491"/>
    <cellStyle name="项目支出绩效目标表（另文下达）05-3 __b-13-0" xfId="492"/>
    <cellStyle name="政府性基金预算支出预算表06 __b-26-0" xfId="493"/>
    <cellStyle name="项目支出绩效目标表（另文下达）05-3 __b-15-0" xfId="494"/>
    <cellStyle name="政府性基金预算支出预算表06 __b-28-0" xfId="495"/>
    <cellStyle name="项目支出绩效目标表（另文下达）05-3 __b-16-0" xfId="496"/>
    <cellStyle name="政府性基金预算支出预算表06 __b-29-0" xfId="497"/>
    <cellStyle name="政府性基金预算支出预算表06 __b-1-0" xfId="498"/>
    <cellStyle name="政府性基金预算支出预算表06 __b-2-0" xfId="499"/>
    <cellStyle name="政府性基金预算支出预算表06 __b-3-0" xfId="500"/>
    <cellStyle name="政府性基金预算支出预算表06 __b-4-0" xfId="501"/>
    <cellStyle name="政府性基金预算支出预算表06 __b-5-0" xfId="502"/>
    <cellStyle name="政府性基金预算支出预算表06 __b-6-0" xfId="503"/>
    <cellStyle name="政府性基金预算支出预算表06 __b-7-0" xfId="504"/>
    <cellStyle name="政府性基金预算支出预算表06 __b-8-0" xfId="505"/>
    <cellStyle name="政府性基金预算支出预算表06 __b-9-0" xfId="506"/>
    <cellStyle name="政府性基金预算支出预算表06 __b-12-0" xfId="507"/>
    <cellStyle name="国有资本经营预算支出表07 __b-26-0" xfId="508"/>
    <cellStyle name="政府性基金预算支出预算表06 __b-13-0" xfId="509"/>
    <cellStyle name="国有资本经营预算支出表07 __b-27-0" xfId="510"/>
    <cellStyle name="政府性基金预算支出预算表06 __b-14-0" xfId="511"/>
    <cellStyle name="国有资本经营预算支出表07 __b-28-0" xfId="512"/>
    <cellStyle name="政府性基金预算支出预算表06 __b-21-0" xfId="513"/>
    <cellStyle name="政府性基金预算支出预算表06 __b-16-0" xfId="514"/>
    <cellStyle name="国有资本经营预算支出表07 __b-13-0" xfId="515"/>
    <cellStyle name="新增资产配置表11 __b-12-0" xfId="516"/>
    <cellStyle name="国有资本经营预算支出表07 __b-14-0" xfId="517"/>
    <cellStyle name="新增资产配置表11 __b-13-0" xfId="518"/>
    <cellStyle name="国有资本经营预算支出表07 __b-20-0" xfId="519"/>
    <cellStyle name="国有资本经营预算支出表07 __b-15-0" xfId="520"/>
    <cellStyle name="新增资产配置表11 __b-14-0" xfId="521"/>
    <cellStyle name="国有资本经营预算支出表07 __b-21-0" xfId="522"/>
    <cellStyle name="国有资本经营预算支出表07 __b-16-0" xfId="523"/>
    <cellStyle name="新增资产配置表11 __b-15-0" xfId="524"/>
    <cellStyle name="新增资产配置表11 __b-20-0" xfId="525"/>
    <cellStyle name="国有资本经营预算支出表07 __b-22-0" xfId="526"/>
    <cellStyle name="国有资本经营预算支出表07 __b-17-0" xfId="527"/>
    <cellStyle name="新增资产配置表11 __b-16-0" xfId="528"/>
    <cellStyle name="国有资本经营预算支出表07 __b-23-0" xfId="529"/>
    <cellStyle name="国有资本经营预算支出表07 __b-18-0" xfId="530"/>
    <cellStyle name="新增资产配置表11 __b-17-0" xfId="531"/>
    <cellStyle name="部门政府采购预算表08 __b-10-0" xfId="532"/>
    <cellStyle name="市对下转移支付预算表10-1 __b-1-0" xfId="533"/>
    <cellStyle name="部门政府采购预算表08 __b-11-0" xfId="534"/>
    <cellStyle name="市对下转移支付预算表10-1 __b-2-0" xfId="535"/>
    <cellStyle name="部门政府采购预算表08 __b-12-0" xfId="536"/>
    <cellStyle name="市对下转移支付预算表10-1 __b-3-0" xfId="537"/>
    <cellStyle name="部门政府采购预算表08 __b-13-0" xfId="538"/>
    <cellStyle name="市对下转移支付预算表10-1 __b-4-0" xfId="539"/>
    <cellStyle name="部门政府采购预算表08 __b-14-0" xfId="540"/>
    <cellStyle name="市对下转移支付预算表10-1 __b-5-0" xfId="541"/>
    <cellStyle name="部门政府采购预算表08 __b-20-0" xfId="542"/>
    <cellStyle name="部门政府采购预算表08 __b-15-0" xfId="543"/>
    <cellStyle name="市对下转移支付预算表10-1 __b-6-0" xfId="544"/>
    <cellStyle name="部门政府采购预算表08 __b-22-0" xfId="545"/>
    <cellStyle name="部门政府采购预算表08 __b-17-0" xfId="546"/>
    <cellStyle name="市对下转移支付预算表10-1 __b-8-0" xfId="547"/>
    <cellStyle name="部门政府采购预算表08 __b-23-0" xfId="548"/>
    <cellStyle name="部门政府采购预算表08 __b-18-0" xfId="549"/>
    <cellStyle name="市对下转移支付预算表10-1 __b-9-0" xfId="550"/>
    <cellStyle name="部门政府采购预算表08 __b-24-0" xfId="551"/>
    <cellStyle name="部门政府采购预算表08 __b-19-0" xfId="552"/>
    <cellStyle name="部门政府采购预算表08 __b-30-0" xfId="553"/>
    <cellStyle name="部门政府采购预算表08 __b-25-0" xfId="554"/>
    <cellStyle name="部门政府采购预算表08 __b-31-0" xfId="555"/>
    <cellStyle name="部门政府采购预算表08 __b-26-0" xfId="556"/>
    <cellStyle name="部门政府采购预算表08 __b-32-0" xfId="557"/>
    <cellStyle name="部门政府采购预算表08 __b-27-0" xfId="558"/>
    <cellStyle name="部门政府采购预算表08 __b-33-0" xfId="559"/>
    <cellStyle name="部门政府采购预算表08 __b-28-0" xfId="560"/>
    <cellStyle name="部门政府采购预算表08 __b-34-0" xfId="561"/>
    <cellStyle name="部门政府采购预算表08 __b-29-0" xfId="562"/>
    <cellStyle name="部门政府采购预算表08 __b-35-0" xfId="563"/>
    <cellStyle name="部门政府采购预算表08 __b-36-0" xfId="564"/>
    <cellStyle name="部门政府采购预算表08 __b-37-0" xfId="565"/>
    <cellStyle name="部门政府采购预算表08 __b-38-0" xfId="566"/>
    <cellStyle name="部门项目中期规划预算表13 __b-10-0" xfId="567"/>
    <cellStyle name="政府购买服务预算表09 __b-1-0" xfId="568"/>
    <cellStyle name="政府购买服务预算表09 __b-2-0" xfId="569"/>
    <cellStyle name="政府购买服务预算表09 __b-3-0" xfId="570"/>
    <cellStyle name="政府购买服务预算表09 __b-4-0" xfId="571"/>
    <cellStyle name="政府购买服务预算表09 __b-6-0" xfId="572"/>
    <cellStyle name="政府购买服务预算表09 __b-7-0" xfId="573"/>
    <cellStyle name="政府购买服务预算表09 __b-8-0" xfId="574"/>
    <cellStyle name="政府购买服务预算表09 __b-25-0" xfId="575"/>
    <cellStyle name="政府购买服务预算表09 __b-30-0" xfId="576"/>
    <cellStyle name="政府购买服务预算表09 __b-26-0" xfId="577"/>
    <cellStyle name="政府购买服务预算表09 __b-31-0" xfId="578"/>
    <cellStyle name="政府购买服务预算表09 __b-27-0" xfId="579"/>
    <cellStyle name="政府购买服务预算表09 __b-32-0" xfId="580"/>
    <cellStyle name="市对下转移支付绩效目标表10-2 __b-1-0" xfId="581"/>
    <cellStyle name="政府购买服务预算表09 __b-28-0" xfId="582"/>
    <cellStyle name="政府购买服务预算表09 __b-33-0" xfId="583"/>
    <cellStyle name="市对下转移支付绩效目标表10-2 __b-2-0" xfId="584"/>
    <cellStyle name="政府购买服务预算表09 __b-29-0" xfId="585"/>
    <cellStyle name="政府购买服务预算表09 __b-34-0" xfId="586"/>
    <cellStyle name="市对下转移支付绩效目标表10-2 __b-3-0" xfId="587"/>
    <cellStyle name="政府购买服务预算表09 __b-35-0" xfId="588"/>
    <cellStyle name="政府购买服务预算表09 __b-40-0" xfId="589"/>
    <cellStyle name="市对下转移支付绩效目标表10-2 __b-4-0" xfId="590"/>
    <cellStyle name="政府购买服务预算表09 __b-36-0" xfId="591"/>
    <cellStyle name="政府购买服务预算表09 __b-41-0" xfId="592"/>
    <cellStyle name="市对下转移支付绩效目标表10-2 __b-5-0" xfId="593"/>
    <cellStyle name="政府购买服务预算表09 __b-37-0" xfId="594"/>
    <cellStyle name="政府购买服务预算表09 __b-42-0" xfId="595"/>
    <cellStyle name="市对下转移支付绩效目标表10-2 __b-6-0" xfId="596"/>
    <cellStyle name="政府购买服务预算表09 __b-38-0" xfId="597"/>
    <cellStyle name="政府购买服务预算表09 __b-43-0" xfId="598"/>
    <cellStyle name="市对下转移支付绩效目标表10-2 __b-7-0" xfId="599"/>
    <cellStyle name="政府购买服务预算表09 __b-39-0" xfId="600"/>
    <cellStyle name="政府购买服务预算表09 __b-44-0" xfId="601"/>
    <cellStyle name="市对下转移支付绩效目标表10-2 __b-8-0" xfId="602"/>
    <cellStyle name="政府购买服务预算表09 __b-45-0" xfId="603"/>
    <cellStyle name="市对下转移支付绩效目标表10-2 __b-9-0" xfId="604"/>
    <cellStyle name="市对下转移支付预算表10-1 __b-11-0" xfId="605"/>
    <cellStyle name="市对下转移支付预算表10-1 __b-12-0" xfId="606"/>
    <cellStyle name="市对下转移支付预算表10-1 __b-13-0" xfId="607"/>
    <cellStyle name="市对下转移支付预算表10-1 __b-14-0" xfId="608"/>
    <cellStyle name="市对下转移支付预算表10-1 __b-15-0" xfId="609"/>
    <cellStyle name="市对下转移支付预算表10-1 __b-20-0" xfId="610"/>
    <cellStyle name="市对下转移支付预算表10-1 __b-16-0" xfId="611"/>
    <cellStyle name="市对下转移支付预算表10-1 __b-21-0" xfId="612"/>
    <cellStyle name="市对下转移支付预算表10-1 __b-18-0" xfId="613"/>
    <cellStyle name="市对下转移支付预算表10-1 __b-23-0" xfId="614"/>
    <cellStyle name="市对下转移支付预算表10-1 __b-19-0" xfId="615"/>
    <cellStyle name="市对下转移支付预算表10-1 __b-24-0" xfId="616"/>
    <cellStyle name="市对下转移支付预算表10-1 __b-25-0" xfId="617"/>
    <cellStyle name="市对下转移支付预算表10-1 __b-30-0" xfId="618"/>
    <cellStyle name="市对下转移支付预算表10-1 __b-27-0" xfId="619"/>
    <cellStyle name="市对下转移支付预算表10-1 __b-28-0" xfId="620"/>
    <cellStyle name="市对下转移支付预算表10-1 __b-29-0" xfId="621"/>
    <cellStyle name="市对下转移支付绩效目标表10-2 __b-10-0" xfId="622"/>
    <cellStyle name="市对下转移支付绩效目标表10-2 __b-11-0" xfId="623"/>
    <cellStyle name="市对下转移支付绩效目标表10-2 __b-12-0" xfId="624"/>
    <cellStyle name="市对下转移支付绩效目标表10-2 __b-13-0" xfId="625"/>
    <cellStyle name="市对下转移支付绩效目标表10-2 __b-14-0" xfId="626"/>
    <cellStyle name="市对下转移支付绩效目标表10-2 __b-15-0" xfId="627"/>
    <cellStyle name="市对下转移支付绩效目标表10-2 __b-16-0" xfId="628"/>
    <cellStyle name="市对下转移支付绩效目标表10-2 __b-17-0" xfId="629"/>
    <cellStyle name="市对下转移支付绩效目标表10-2 __b-18-0" xfId="630"/>
    <cellStyle name="市对下转移支付绩效目标表10-2 __b-19-0" xfId="631"/>
    <cellStyle name="新增资产配置表11 __b-3-0" xfId="632"/>
    <cellStyle name="新增资产配置表11 __b-4-0" xfId="633"/>
    <cellStyle name="新增资产配置表11 __b-5-0" xfId="634"/>
    <cellStyle name="新增资产配置表11 __b-6-0" xfId="635"/>
    <cellStyle name="新增资产配置表11 __b-7-0" xfId="636"/>
    <cellStyle name="新增资产配置表11 __b-8-0" xfId="637"/>
    <cellStyle name="上级补助项目支出预算表12 __b-1-0" xfId="638"/>
    <cellStyle name="上级补助项目支出预算表12 __b-2-0" xfId="639"/>
    <cellStyle name="上级补助项目支出预算表12 __b-3-0" xfId="640"/>
    <cellStyle name="上级补助项目支出预算表12 __b-5-0" xfId="641"/>
    <cellStyle name="上级补助项目支出预算表12 __b-6-0" xfId="642"/>
    <cellStyle name="上级补助项目支出预算表12 __b-7-0" xfId="643"/>
    <cellStyle name="上级补助项目支出预算表12 __b-8-0" xfId="644"/>
    <cellStyle name="上级补助项目支出预算表12 __b-9-0" xfId="645"/>
    <cellStyle name="上级补助项目支出预算表12 __b-11-0" xfId="646"/>
    <cellStyle name="上级补助项目支出预算表12 __b-12-0" xfId="647"/>
    <cellStyle name="上级补助项目支出预算表12 __b-13-0" xfId="648"/>
    <cellStyle name="部门项目中期规划预算表13 __b-11-0" xfId="649"/>
    <cellStyle name="部门项目中期规划预算表13 __b-12-0" xfId="650"/>
    <cellStyle name="部门项目中期规划预算表13 __b-13-0" xfId="651"/>
    <cellStyle name="部门项目中期规划预算表13 __b-14-0" xfId="652"/>
    <cellStyle name="部门项目中期规划预算表13 __b-15-0" xfId="653"/>
    <cellStyle name="部门项目中期规划预算表13 __b-20-0" xfId="654"/>
    <cellStyle name="部门项目中期规划预算表13 __b-16-0" xfId="655"/>
    <cellStyle name="部门项目中期规划预算表13 __b-21-0" xfId="656"/>
    <cellStyle name="部门项目中期规划预算表13 __b-17-0" xfId="657"/>
    <cellStyle name="部门项目中期规划预算表13 __b-22-0" xfId="658"/>
    <cellStyle name="部门项目中期规划预算表13 __b-18-0" xfId="659"/>
    <cellStyle name="部门项目中期规划预算表13 __b-23-0" xfId="660"/>
    <cellStyle name="部门项目中期规划预算表13 __b-19-0" xfId="661"/>
    <cellStyle name="部门项目中期规划预算表13 __b-24-0" xfId="662"/>
    <cellStyle name="部门项目中期规划预算表13 __b-26-0" xfId="663"/>
    <cellStyle name="部门项目中期规划预算表13 __b-27-0" xfId="664"/>
    <cellStyle name="部门项目中期规划预算表13 __b-28-0" xfId="665"/>
    <cellStyle name="部门项目中期规划预算表13 __b-29-0" xfId="666"/>
    <cellStyle name="常规 5" xfId="66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Them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8"/>
  <sheetViews>
    <sheetView tabSelected="1" workbookViewId="0">
      <selection activeCell="A4" sqref="A4:B4"/>
    </sheetView>
  </sheetViews>
  <sheetFormatPr defaultColWidth="8" defaultRowHeight="14.25" customHeight="1" outlineLevelCol="3"/>
  <cols>
    <col min="1" max="1" width="39.575" customWidth="1"/>
    <col min="2" max="2" width="43.1416666666667" customWidth="1"/>
    <col min="3" max="3" width="39.7" customWidth="1"/>
    <col min="4" max="4" width="42.7" customWidth="1"/>
  </cols>
  <sheetData>
    <row r="1" ht="13.5" customHeight="1" spans="4:4">
      <c r="D1" s="150" t="s">
        <v>0</v>
      </c>
    </row>
    <row r="2" ht="36" customHeight="1" spans="1:4">
      <c r="A2" s="172" t="s">
        <v>1</v>
      </c>
      <c r="B2" s="348"/>
      <c r="C2" s="348"/>
      <c r="D2" s="348"/>
    </row>
    <row r="3" ht="21" customHeight="1" spans="1:4">
      <c r="A3" s="349" t="str">
        <f>"单位名称："&amp;"曲靖市公安局交通警察支队"</f>
        <v>单位名称：曲靖市公安局交通警察支队</v>
      </c>
      <c r="B3" s="350"/>
      <c r="C3" s="350"/>
      <c r="D3" s="150" t="str">
        <f>"单位："&amp;"万元"</f>
        <v>单位：万元</v>
      </c>
    </row>
    <row r="4" ht="19.5" customHeight="1" spans="1:4">
      <c r="A4" s="351" t="s">
        <v>2</v>
      </c>
      <c r="B4" s="352"/>
      <c r="C4" s="351" t="s">
        <v>3</v>
      </c>
      <c r="D4" s="352"/>
    </row>
    <row r="5" ht="19.5" customHeight="1" spans="1:4">
      <c r="A5" s="353" t="s">
        <v>4</v>
      </c>
      <c r="B5" s="353" t="s">
        <v>5</v>
      </c>
      <c r="C5" s="353" t="s">
        <v>6</v>
      </c>
      <c r="D5" s="353" t="s">
        <v>5</v>
      </c>
    </row>
    <row r="6" ht="19.5" customHeight="1" spans="1:4">
      <c r="A6" s="354"/>
      <c r="B6" s="354"/>
      <c r="C6" s="354"/>
      <c r="D6" s="354"/>
    </row>
    <row r="7" ht="20.25" customHeight="1" spans="1:4">
      <c r="A7" s="13" t="s">
        <v>7</v>
      </c>
      <c r="B7" s="15">
        <v>18914.930165</v>
      </c>
      <c r="C7" s="355" t="str">
        <f>"一"&amp;"、"&amp;"一般公共服务支出"</f>
        <v>一、一般公共服务支出</v>
      </c>
      <c r="D7" s="15"/>
    </row>
    <row r="8" ht="20.25" customHeight="1" spans="1:4">
      <c r="A8" s="13" t="s">
        <v>8</v>
      </c>
      <c r="B8" s="15"/>
      <c r="C8" s="355" t="str">
        <f>"二"&amp;"、"&amp;"外交支出"</f>
        <v>二、外交支出</v>
      </c>
      <c r="D8" s="15"/>
    </row>
    <row r="9" ht="20.25" customHeight="1" spans="1:4">
      <c r="A9" s="13" t="s">
        <v>9</v>
      </c>
      <c r="B9" s="15"/>
      <c r="C9" s="355" t="str">
        <f>"三"&amp;"、"&amp;"国防支出"</f>
        <v>三、国防支出</v>
      </c>
      <c r="D9" s="15"/>
    </row>
    <row r="10" ht="20.25" customHeight="1" spans="1:4">
      <c r="A10" s="13" t="s">
        <v>10</v>
      </c>
      <c r="B10" s="15"/>
      <c r="C10" s="355" t="str">
        <f>"四"&amp;"、"&amp;"公共安全支出"</f>
        <v>四、公共安全支出</v>
      </c>
      <c r="D10" s="15">
        <v>17785.31</v>
      </c>
    </row>
    <row r="11" ht="20.25" customHeight="1" spans="1:4">
      <c r="A11" s="13" t="s">
        <v>11</v>
      </c>
      <c r="B11" s="15">
        <v>200</v>
      </c>
      <c r="C11" s="355" t="str">
        <f>"五"&amp;"、"&amp;"教育支出"</f>
        <v>五、教育支出</v>
      </c>
      <c r="D11" s="15"/>
    </row>
    <row r="12" ht="20.25" customHeight="1" spans="1:4">
      <c r="A12" s="13" t="s">
        <v>12</v>
      </c>
      <c r="B12" s="15"/>
      <c r="C12" s="355" t="str">
        <f>"六"&amp;"、"&amp;"科学技术支出"</f>
        <v>六、科学技术支出</v>
      </c>
      <c r="D12" s="15"/>
    </row>
    <row r="13" ht="20.25" customHeight="1" spans="1:4">
      <c r="A13" s="13" t="s">
        <v>13</v>
      </c>
      <c r="B13" s="15"/>
      <c r="C13" s="355" t="str">
        <f>"七"&amp;"、"&amp;"文化旅游体育与传媒支出"</f>
        <v>七、文化旅游体育与传媒支出</v>
      </c>
      <c r="D13" s="15"/>
    </row>
    <row r="14" ht="20.25" customHeight="1" spans="1:4">
      <c r="A14" s="13" t="s">
        <v>14</v>
      </c>
      <c r="B14" s="15"/>
      <c r="C14" s="355" t="str">
        <f>"八"&amp;"、"&amp;"社会保障和就业支出"</f>
        <v>八、社会保障和就业支出</v>
      </c>
      <c r="D14" s="15">
        <v>559.918801</v>
      </c>
    </row>
    <row r="15" ht="20.25" customHeight="1" spans="1:4">
      <c r="A15" s="13" t="s">
        <v>15</v>
      </c>
      <c r="B15" s="15"/>
      <c r="C15" s="355" t="str">
        <f>"九"&amp;"、"&amp;"社会保险基金支出"</f>
        <v>九、社会保险基金支出</v>
      </c>
      <c r="D15" s="15"/>
    </row>
    <row r="16" ht="20.25" customHeight="1" spans="1:4">
      <c r="A16" s="13" t="s">
        <v>16</v>
      </c>
      <c r="B16" s="15">
        <v>200</v>
      </c>
      <c r="C16" s="355" t="str">
        <f>"十"&amp;"、"&amp;"卫生健康支出"</f>
        <v>十、卫生健康支出</v>
      </c>
      <c r="D16" s="15">
        <v>346.206169</v>
      </c>
    </row>
    <row r="17" ht="20.25" customHeight="1" spans="1:4">
      <c r="A17" s="13"/>
      <c r="B17" s="33"/>
      <c r="C17" s="355" t="str">
        <f>"十一"&amp;"、"&amp;"节能环保支出"</f>
        <v>十一、节能环保支出</v>
      </c>
      <c r="D17" s="15"/>
    </row>
    <row r="18" ht="20.25" customHeight="1" spans="1:4">
      <c r="A18" s="13"/>
      <c r="B18" s="356"/>
      <c r="C18" s="355" t="str">
        <f>"十二"&amp;"、"&amp;"城乡社区支出"</f>
        <v>十二、城乡社区支出</v>
      </c>
      <c r="D18" s="15"/>
    </row>
    <row r="19" ht="20.25" customHeight="1" spans="1:4">
      <c r="A19" s="13"/>
      <c r="B19" s="356"/>
      <c r="C19" s="355" t="str">
        <f>"十三"&amp;"、"&amp;"农林水支出"</f>
        <v>十三、农林水支出</v>
      </c>
      <c r="D19" s="15"/>
    </row>
    <row r="20" ht="20.25" customHeight="1" spans="1:4">
      <c r="A20" s="13"/>
      <c r="B20" s="356"/>
      <c r="C20" s="355" t="str">
        <f>"十四"&amp;"、"&amp;"交通运输支出"</f>
        <v>十四、交通运输支出</v>
      </c>
      <c r="D20" s="15"/>
    </row>
    <row r="21" ht="20.25" customHeight="1" spans="1:4">
      <c r="A21" s="13"/>
      <c r="B21" s="13"/>
      <c r="C21" s="355" t="str">
        <f>"十五"&amp;"、"&amp;"资源勘探工业信息等支出"</f>
        <v>十五、资源勘探工业信息等支出</v>
      </c>
      <c r="D21" s="15"/>
    </row>
    <row r="22" ht="20.25" customHeight="1" spans="1:4">
      <c r="A22" s="13"/>
      <c r="B22" s="13"/>
      <c r="C22" s="355" t="str">
        <f>"十六"&amp;"、"&amp;"商业服务业等支出"</f>
        <v>十六、商业服务业等支出</v>
      </c>
      <c r="D22" s="15"/>
    </row>
    <row r="23" ht="20.25" customHeight="1" spans="1:4">
      <c r="A23" s="13"/>
      <c r="B23" s="13"/>
      <c r="C23" s="355" t="str">
        <f>"十七"&amp;"、"&amp;"金融支出"</f>
        <v>十七、金融支出</v>
      </c>
      <c r="D23" s="15"/>
    </row>
    <row r="24" ht="20.25" customHeight="1" spans="1:4">
      <c r="A24" s="13"/>
      <c r="B24" s="13"/>
      <c r="C24" s="355" t="str">
        <f>"十八"&amp;"、"&amp;"援助其他地区支出"</f>
        <v>十八、援助其他地区支出</v>
      </c>
      <c r="D24" s="15"/>
    </row>
    <row r="25" ht="20.25" customHeight="1" spans="1:4">
      <c r="A25" s="13"/>
      <c r="B25" s="13"/>
      <c r="C25" s="355" t="str">
        <f>"十九"&amp;"、"&amp;"自然资源海洋气象等支出"</f>
        <v>十九、自然资源海洋气象等支出</v>
      </c>
      <c r="D25" s="15"/>
    </row>
    <row r="26" ht="20.25" customHeight="1" spans="1:4">
      <c r="A26" s="13"/>
      <c r="B26" s="13"/>
      <c r="C26" s="355" t="str">
        <f>"二十"&amp;"、"&amp;"住房保障支出"</f>
        <v>二十、住房保障支出</v>
      </c>
      <c r="D26" s="15">
        <v>423.489228</v>
      </c>
    </row>
    <row r="27" ht="20.25" customHeight="1" spans="1:4">
      <c r="A27" s="13"/>
      <c r="B27" s="13"/>
      <c r="C27" s="355" t="str">
        <f>"二十一"&amp;"、"&amp;"粮油物资储备支出"</f>
        <v>二十一、粮油物资储备支出</v>
      </c>
      <c r="D27" s="15"/>
    </row>
    <row r="28" ht="20.25" customHeight="1" spans="1:4">
      <c r="A28" s="13"/>
      <c r="B28" s="13"/>
      <c r="C28" s="355" t="str">
        <f>"二十二"&amp;"、"&amp;"灾害防治及应急管理支出"</f>
        <v>二十二、灾害防治及应急管理支出</v>
      </c>
      <c r="D28" s="15"/>
    </row>
    <row r="29" ht="20.25" customHeight="1" spans="1:4">
      <c r="A29" s="13"/>
      <c r="B29" s="13"/>
      <c r="C29" s="355" t="str">
        <f>"二十三"&amp;"、"&amp;"预备费"</f>
        <v>二十三、预备费</v>
      </c>
      <c r="D29" s="15"/>
    </row>
    <row r="30" ht="20.25" customHeight="1" spans="1:4">
      <c r="A30" s="13"/>
      <c r="B30" s="13"/>
      <c r="C30" s="355" t="str">
        <f>"二十四"&amp;"、"&amp;"其他支出"</f>
        <v>二十四、其他支出</v>
      </c>
      <c r="D30" s="15"/>
    </row>
    <row r="31" ht="20.25" customHeight="1" spans="1:4">
      <c r="A31" s="13"/>
      <c r="B31" s="13"/>
      <c r="C31" s="355" t="str">
        <f>"二十五"&amp;"、"&amp;"转移性支出"</f>
        <v>二十五、转移性支出</v>
      </c>
      <c r="D31" s="15"/>
    </row>
    <row r="32" ht="20.25" customHeight="1" spans="1:4">
      <c r="A32" s="13"/>
      <c r="B32" s="13"/>
      <c r="C32" s="355" t="str">
        <f>"二十六"&amp;"、"&amp;"债务还本支出"</f>
        <v>二十六、债务还本支出</v>
      </c>
      <c r="D32" s="15"/>
    </row>
    <row r="33" ht="20.25" customHeight="1" spans="1:4">
      <c r="A33" s="13"/>
      <c r="B33" s="13"/>
      <c r="C33" s="355" t="str">
        <f>"二十七"&amp;"、"&amp;"债务付息支出"</f>
        <v>二十七、债务付息支出</v>
      </c>
      <c r="D33" s="15"/>
    </row>
    <row r="34" ht="20.25" customHeight="1" spans="1:4">
      <c r="A34" s="13"/>
      <c r="B34" s="13"/>
      <c r="C34" s="355" t="str">
        <f>"二十八"&amp;"、"&amp;"债务发行费用支出"</f>
        <v>二十八、债务发行费用支出</v>
      </c>
      <c r="D34" s="15"/>
    </row>
    <row r="35" ht="20.25" customHeight="1" spans="1:4">
      <c r="A35" s="13"/>
      <c r="B35" s="13"/>
      <c r="C35" s="355" t="str">
        <f>"二十九"&amp;"、"&amp;"抗疫特别国债安排的支出"</f>
        <v>二十九、抗疫特别国债安排的支出</v>
      </c>
      <c r="D35" s="15"/>
    </row>
    <row r="36" ht="20.25" customHeight="1" spans="1:4">
      <c r="A36" s="138" t="s">
        <v>17</v>
      </c>
      <c r="B36" s="33">
        <v>19114.930165</v>
      </c>
      <c r="C36" s="138" t="s">
        <v>18</v>
      </c>
      <c r="D36" s="15">
        <v>19114.930165</v>
      </c>
    </row>
    <row r="37" ht="20.25" customHeight="1" spans="1:4">
      <c r="A37" s="13" t="s">
        <v>19</v>
      </c>
      <c r="B37" s="33"/>
      <c r="C37" s="13" t="s">
        <v>20</v>
      </c>
      <c r="D37" s="33"/>
    </row>
    <row r="38" ht="20.25" customHeight="1" spans="1:4">
      <c r="A38" s="138" t="s">
        <v>21</v>
      </c>
      <c r="B38" s="33">
        <v>19114.930165</v>
      </c>
      <c r="C38" s="138" t="s">
        <v>22</v>
      </c>
      <c r="D38" s="15">
        <v>19114.930165</v>
      </c>
    </row>
  </sheetData>
  <mergeCells count="8">
    <mergeCell ref="A2:D2"/>
    <mergeCell ref="A3:B3"/>
    <mergeCell ref="A4:B4"/>
    <mergeCell ref="C4:D4"/>
    <mergeCell ref="A5:A6"/>
    <mergeCell ref="B5:B6"/>
    <mergeCell ref="C5:C6"/>
    <mergeCell ref="D5:D6"/>
  </mergeCells>
  <pageMargins left="0.75" right="0.75" top="1" bottom="1" header="0.5" footer="0.5"/>
  <pageSetup paperSize="9" scale="56"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85"/>
  <sheetViews>
    <sheetView workbookViewId="0">
      <selection activeCell="E11" sqref="E11"/>
    </sheetView>
  </sheetViews>
  <sheetFormatPr defaultColWidth="9.14166666666667" defaultRowHeight="12" customHeight="1"/>
  <cols>
    <col min="1" max="1" width="30.025" customWidth="1"/>
    <col min="2" max="2" width="24.5" customWidth="1"/>
    <col min="3" max="3" width="23.85" customWidth="1"/>
    <col min="4" max="4" width="12.8833333333333" customWidth="1"/>
    <col min="5" max="5" width="16.1333333333333" customWidth="1"/>
    <col min="6" max="6" width="19.85" customWidth="1"/>
    <col min="7" max="7" width="7" customWidth="1"/>
    <col min="8" max="8" width="11.1333333333333" customWidth="1"/>
    <col min="9" max="9" width="9.63333333333333" customWidth="1"/>
    <col min="10" max="10" width="10" customWidth="1"/>
    <col min="11" max="11" width="18.25" customWidth="1"/>
  </cols>
  <sheetData>
    <row r="1" customHeight="1" spans="11:11">
      <c r="K1" s="70" t="s">
        <v>392</v>
      </c>
    </row>
    <row r="2" ht="28.5" customHeight="1" spans="2:11">
      <c r="B2" s="65" t="s">
        <v>393</v>
      </c>
      <c r="C2" s="3"/>
      <c r="D2" s="3"/>
      <c r="E2" s="3"/>
      <c r="F2" s="3"/>
      <c r="G2" s="66"/>
      <c r="H2" s="3"/>
      <c r="I2" s="66"/>
      <c r="J2" s="66"/>
      <c r="K2" s="3"/>
    </row>
    <row r="3" ht="20" customHeight="1" spans="1:2">
      <c r="A3" t="str">
        <f>"单位名称："&amp;"曲靖市公安局交通警察支队"</f>
        <v>单位名称：曲靖市公安局交通警察支队</v>
      </c>
      <c r="B3" s="4"/>
    </row>
    <row r="4" ht="44.25" customHeight="1" spans="1:11">
      <c r="A4" s="187" t="s">
        <v>265</v>
      </c>
      <c r="B4" s="47" t="s">
        <v>394</v>
      </c>
      <c r="C4" s="47" t="s">
        <v>395</v>
      </c>
      <c r="D4" s="47" t="s">
        <v>396</v>
      </c>
      <c r="E4" s="47" t="s">
        <v>397</v>
      </c>
      <c r="F4" s="47" t="s">
        <v>398</v>
      </c>
      <c r="G4" s="67" t="s">
        <v>399</v>
      </c>
      <c r="H4" s="47" t="s">
        <v>400</v>
      </c>
      <c r="I4" s="67" t="s">
        <v>401</v>
      </c>
      <c r="J4" s="67" t="s">
        <v>402</v>
      </c>
      <c r="K4" s="47" t="s">
        <v>403</v>
      </c>
    </row>
    <row r="5" ht="18.75" customHeight="1" spans="1:11">
      <c r="A5" s="188">
        <v>1</v>
      </c>
      <c r="B5" s="189">
        <v>2</v>
      </c>
      <c r="C5" s="189">
        <v>3</v>
      </c>
      <c r="D5" s="189">
        <v>4</v>
      </c>
      <c r="E5" s="189">
        <v>5</v>
      </c>
      <c r="F5" s="189">
        <v>6</v>
      </c>
      <c r="G5" s="190">
        <v>7</v>
      </c>
      <c r="H5" s="189">
        <v>8</v>
      </c>
      <c r="I5" s="190">
        <v>9</v>
      </c>
      <c r="J5" s="190">
        <v>10</v>
      </c>
      <c r="K5" s="189">
        <v>11</v>
      </c>
    </row>
    <row r="6" ht="21.75" customHeight="1" spans="1:11">
      <c r="A6" s="14"/>
      <c r="B6" s="13" t="s">
        <v>42</v>
      </c>
      <c r="C6" s="14"/>
      <c r="D6" s="14"/>
      <c r="E6" s="14"/>
      <c r="F6" s="14"/>
      <c r="G6" s="14"/>
      <c r="H6" s="14"/>
      <c r="I6" s="14"/>
      <c r="J6" s="14"/>
      <c r="K6" s="14"/>
    </row>
    <row r="7" ht="19.5" customHeight="1" spans="1:11">
      <c r="A7" s="191"/>
      <c r="B7" s="69" t="s">
        <v>42</v>
      </c>
      <c r="C7" s="13"/>
      <c r="D7" s="13"/>
      <c r="E7" s="13"/>
      <c r="F7" s="13"/>
      <c r="G7" s="13"/>
      <c r="H7" s="13"/>
      <c r="I7" s="13"/>
      <c r="J7" s="13"/>
      <c r="K7" s="13"/>
    </row>
    <row r="8" ht="27" customHeight="1" spans="1:11">
      <c r="A8" s="191" t="s">
        <v>390</v>
      </c>
      <c r="B8" s="13" t="s">
        <v>389</v>
      </c>
      <c r="C8" s="13" t="s">
        <v>404</v>
      </c>
      <c r="D8" s="13" t="s">
        <v>405</v>
      </c>
      <c r="E8" s="13" t="s">
        <v>406</v>
      </c>
      <c r="F8" s="13" t="s">
        <v>407</v>
      </c>
      <c r="G8" s="13" t="s">
        <v>408</v>
      </c>
      <c r="H8" s="13" t="s">
        <v>409</v>
      </c>
      <c r="I8" s="13" t="s">
        <v>410</v>
      </c>
      <c r="J8" s="13" t="s">
        <v>411</v>
      </c>
      <c r="K8" s="13" t="s">
        <v>412</v>
      </c>
    </row>
    <row r="9" ht="27" customHeight="1" spans="1:11">
      <c r="A9" s="191" t="s">
        <v>390</v>
      </c>
      <c r="B9" s="13" t="s">
        <v>389</v>
      </c>
      <c r="C9" s="13" t="s">
        <v>404</v>
      </c>
      <c r="D9" s="13" t="s">
        <v>405</v>
      </c>
      <c r="E9" s="13" t="s">
        <v>406</v>
      </c>
      <c r="F9" s="13" t="s">
        <v>413</v>
      </c>
      <c r="G9" s="13" t="s">
        <v>408</v>
      </c>
      <c r="H9" s="13" t="s">
        <v>409</v>
      </c>
      <c r="I9" s="13" t="s">
        <v>410</v>
      </c>
      <c r="J9" s="13" t="s">
        <v>411</v>
      </c>
      <c r="K9" s="13" t="s">
        <v>414</v>
      </c>
    </row>
    <row r="10" ht="27" customHeight="1" spans="1:11">
      <c r="A10" s="191" t="s">
        <v>390</v>
      </c>
      <c r="B10" s="13" t="s">
        <v>389</v>
      </c>
      <c r="C10" s="13" t="s">
        <v>404</v>
      </c>
      <c r="D10" s="13" t="s">
        <v>405</v>
      </c>
      <c r="E10" s="13" t="s">
        <v>406</v>
      </c>
      <c r="F10" s="13" t="s">
        <v>415</v>
      </c>
      <c r="G10" s="13" t="s">
        <v>408</v>
      </c>
      <c r="H10" s="13" t="s">
        <v>409</v>
      </c>
      <c r="I10" s="13" t="s">
        <v>410</v>
      </c>
      <c r="J10" s="13" t="s">
        <v>411</v>
      </c>
      <c r="K10" s="13" t="s">
        <v>416</v>
      </c>
    </row>
    <row r="11" ht="27" customHeight="1" spans="1:11">
      <c r="A11" s="191" t="s">
        <v>390</v>
      </c>
      <c r="B11" s="13" t="s">
        <v>389</v>
      </c>
      <c r="C11" s="13" t="s">
        <v>404</v>
      </c>
      <c r="D11" s="13" t="s">
        <v>405</v>
      </c>
      <c r="E11" s="13" t="s">
        <v>406</v>
      </c>
      <c r="F11" s="13" t="s">
        <v>417</v>
      </c>
      <c r="G11" s="13" t="s">
        <v>408</v>
      </c>
      <c r="H11" s="13" t="s">
        <v>418</v>
      </c>
      <c r="I11" s="13" t="s">
        <v>410</v>
      </c>
      <c r="J11" s="13" t="s">
        <v>411</v>
      </c>
      <c r="K11" s="13" t="s">
        <v>419</v>
      </c>
    </row>
    <row r="12" ht="27" customHeight="1" spans="1:11">
      <c r="A12" s="191" t="s">
        <v>390</v>
      </c>
      <c r="B12" s="13" t="s">
        <v>389</v>
      </c>
      <c r="C12" s="13" t="s">
        <v>404</v>
      </c>
      <c r="D12" s="13" t="s">
        <v>405</v>
      </c>
      <c r="E12" s="13" t="s">
        <v>420</v>
      </c>
      <c r="F12" s="13" t="s">
        <v>421</v>
      </c>
      <c r="G12" s="13" t="s">
        <v>422</v>
      </c>
      <c r="H12" s="13" t="s">
        <v>423</v>
      </c>
      <c r="I12" s="13" t="s">
        <v>424</v>
      </c>
      <c r="J12" s="13" t="s">
        <v>411</v>
      </c>
      <c r="K12" s="13" t="s">
        <v>425</v>
      </c>
    </row>
    <row r="13" ht="27" customHeight="1" spans="1:11">
      <c r="A13" s="191" t="s">
        <v>390</v>
      </c>
      <c r="B13" s="13" t="s">
        <v>389</v>
      </c>
      <c r="C13" s="13" t="s">
        <v>404</v>
      </c>
      <c r="D13" s="13" t="s">
        <v>405</v>
      </c>
      <c r="E13" s="13" t="s">
        <v>420</v>
      </c>
      <c r="F13" s="13" t="s">
        <v>426</v>
      </c>
      <c r="G13" s="13" t="s">
        <v>422</v>
      </c>
      <c r="H13" s="13" t="s">
        <v>423</v>
      </c>
      <c r="I13" s="13" t="s">
        <v>424</v>
      </c>
      <c r="J13" s="13" t="s">
        <v>411</v>
      </c>
      <c r="K13" s="13" t="s">
        <v>427</v>
      </c>
    </row>
    <row r="14" ht="27" customHeight="1" spans="1:11">
      <c r="A14" s="191" t="s">
        <v>390</v>
      </c>
      <c r="B14" s="13" t="s">
        <v>389</v>
      </c>
      <c r="C14" s="13" t="s">
        <v>404</v>
      </c>
      <c r="D14" s="13" t="s">
        <v>405</v>
      </c>
      <c r="E14" s="13" t="s">
        <v>420</v>
      </c>
      <c r="F14" s="13" t="s">
        <v>428</v>
      </c>
      <c r="G14" s="13" t="s">
        <v>422</v>
      </c>
      <c r="H14" s="13" t="s">
        <v>423</v>
      </c>
      <c r="I14" s="13" t="s">
        <v>424</v>
      </c>
      <c r="J14" s="13" t="s">
        <v>411</v>
      </c>
      <c r="K14" s="13" t="s">
        <v>429</v>
      </c>
    </row>
    <row r="15" ht="27" customHeight="1" spans="1:11">
      <c r="A15" s="191" t="s">
        <v>390</v>
      </c>
      <c r="B15" s="13" t="s">
        <v>389</v>
      </c>
      <c r="C15" s="13" t="s">
        <v>404</v>
      </c>
      <c r="D15" s="13" t="s">
        <v>405</v>
      </c>
      <c r="E15" s="13" t="s">
        <v>420</v>
      </c>
      <c r="F15" s="13" t="s">
        <v>430</v>
      </c>
      <c r="G15" s="13" t="s">
        <v>422</v>
      </c>
      <c r="H15" s="13" t="s">
        <v>423</v>
      </c>
      <c r="I15" s="13" t="s">
        <v>424</v>
      </c>
      <c r="J15" s="13" t="s">
        <v>411</v>
      </c>
      <c r="K15" s="13" t="s">
        <v>431</v>
      </c>
    </row>
    <row r="16" ht="27" customHeight="1" spans="1:11">
      <c r="A16" s="191" t="s">
        <v>390</v>
      </c>
      <c r="B16" s="13" t="s">
        <v>389</v>
      </c>
      <c r="C16" s="13" t="s">
        <v>404</v>
      </c>
      <c r="D16" s="13" t="s">
        <v>405</v>
      </c>
      <c r="E16" s="13" t="s">
        <v>432</v>
      </c>
      <c r="F16" s="13" t="s">
        <v>433</v>
      </c>
      <c r="G16" s="13" t="s">
        <v>422</v>
      </c>
      <c r="H16" s="13" t="s">
        <v>423</v>
      </c>
      <c r="I16" s="13" t="s">
        <v>424</v>
      </c>
      <c r="J16" s="13" t="s">
        <v>411</v>
      </c>
      <c r="K16" s="13" t="s">
        <v>434</v>
      </c>
    </row>
    <row r="17" ht="27" customHeight="1" spans="1:11">
      <c r="A17" s="191" t="s">
        <v>390</v>
      </c>
      <c r="B17" s="13" t="s">
        <v>389</v>
      </c>
      <c r="C17" s="13" t="s">
        <v>404</v>
      </c>
      <c r="D17" s="13" t="s">
        <v>435</v>
      </c>
      <c r="E17" s="13" t="s">
        <v>436</v>
      </c>
      <c r="F17" s="13" t="s">
        <v>437</v>
      </c>
      <c r="G17" s="13" t="s">
        <v>408</v>
      </c>
      <c r="H17" s="13" t="s">
        <v>438</v>
      </c>
      <c r="I17" s="13" t="s">
        <v>424</v>
      </c>
      <c r="J17" s="13" t="s">
        <v>411</v>
      </c>
      <c r="K17" s="13" t="s">
        <v>439</v>
      </c>
    </row>
    <row r="18" ht="27" customHeight="1" spans="1:11">
      <c r="A18" s="191" t="s">
        <v>384</v>
      </c>
      <c r="B18" s="13" t="s">
        <v>383</v>
      </c>
      <c r="C18" s="13" t="s">
        <v>440</v>
      </c>
      <c r="D18" s="13" t="s">
        <v>405</v>
      </c>
      <c r="E18" s="13" t="s">
        <v>406</v>
      </c>
      <c r="F18" s="13" t="s">
        <v>441</v>
      </c>
      <c r="G18" s="13" t="s">
        <v>422</v>
      </c>
      <c r="H18" s="13" t="s">
        <v>423</v>
      </c>
      <c r="I18" s="13" t="s">
        <v>424</v>
      </c>
      <c r="J18" s="13" t="s">
        <v>411</v>
      </c>
      <c r="K18" s="13" t="s">
        <v>442</v>
      </c>
    </row>
    <row r="19" ht="27" customHeight="1" spans="1:11">
      <c r="A19" s="191" t="s">
        <v>384</v>
      </c>
      <c r="B19" s="13" t="s">
        <v>383</v>
      </c>
      <c r="C19" s="13" t="s">
        <v>440</v>
      </c>
      <c r="D19" s="13" t="s">
        <v>405</v>
      </c>
      <c r="E19" s="13" t="s">
        <v>406</v>
      </c>
      <c r="F19" s="13" t="s">
        <v>443</v>
      </c>
      <c r="G19" s="13" t="s">
        <v>422</v>
      </c>
      <c r="H19" s="13" t="s">
        <v>140</v>
      </c>
      <c r="I19" s="13" t="s">
        <v>444</v>
      </c>
      <c r="J19" s="13" t="s">
        <v>411</v>
      </c>
      <c r="K19" s="13" t="s">
        <v>445</v>
      </c>
    </row>
    <row r="20" ht="27" customHeight="1" spans="1:11">
      <c r="A20" s="191" t="s">
        <v>384</v>
      </c>
      <c r="B20" s="13" t="s">
        <v>383</v>
      </c>
      <c r="C20" s="13" t="s">
        <v>440</v>
      </c>
      <c r="D20" s="13" t="s">
        <v>405</v>
      </c>
      <c r="E20" s="13" t="s">
        <v>420</v>
      </c>
      <c r="F20" s="13" t="s">
        <v>446</v>
      </c>
      <c r="G20" s="13" t="s">
        <v>422</v>
      </c>
      <c r="H20" s="13" t="s">
        <v>423</v>
      </c>
      <c r="I20" s="13" t="s">
        <v>424</v>
      </c>
      <c r="J20" s="13" t="s">
        <v>411</v>
      </c>
      <c r="K20" s="13" t="s">
        <v>447</v>
      </c>
    </row>
    <row r="21" ht="27" customHeight="1" spans="1:11">
      <c r="A21" s="191" t="s">
        <v>384</v>
      </c>
      <c r="B21" s="13" t="s">
        <v>383</v>
      </c>
      <c r="C21" s="13" t="s">
        <v>440</v>
      </c>
      <c r="D21" s="13" t="s">
        <v>405</v>
      </c>
      <c r="E21" s="13" t="s">
        <v>432</v>
      </c>
      <c r="F21" s="13" t="s">
        <v>448</v>
      </c>
      <c r="G21" s="13" t="s">
        <v>422</v>
      </c>
      <c r="H21" s="13" t="s">
        <v>423</v>
      </c>
      <c r="I21" s="13" t="s">
        <v>424</v>
      </c>
      <c r="J21" s="13" t="s">
        <v>411</v>
      </c>
      <c r="K21" s="13" t="s">
        <v>449</v>
      </c>
    </row>
    <row r="22" ht="27" customHeight="1" spans="1:11">
      <c r="A22" s="191" t="s">
        <v>384</v>
      </c>
      <c r="B22" s="13" t="s">
        <v>383</v>
      </c>
      <c r="C22" s="13" t="s">
        <v>440</v>
      </c>
      <c r="D22" s="13" t="s">
        <v>450</v>
      </c>
      <c r="E22" s="13" t="s">
        <v>451</v>
      </c>
      <c r="F22" s="13" t="s">
        <v>452</v>
      </c>
      <c r="G22" s="13" t="s">
        <v>422</v>
      </c>
      <c r="H22" s="13" t="s">
        <v>423</v>
      </c>
      <c r="I22" s="13" t="s">
        <v>424</v>
      </c>
      <c r="J22" s="13" t="s">
        <v>411</v>
      </c>
      <c r="K22" s="13" t="s">
        <v>453</v>
      </c>
    </row>
    <row r="23" ht="27" customHeight="1" spans="1:11">
      <c r="A23" s="191" t="s">
        <v>384</v>
      </c>
      <c r="B23" s="13" t="s">
        <v>383</v>
      </c>
      <c r="C23" s="13" t="s">
        <v>440</v>
      </c>
      <c r="D23" s="13" t="s">
        <v>435</v>
      </c>
      <c r="E23" s="13" t="s">
        <v>436</v>
      </c>
      <c r="F23" s="13" t="s">
        <v>454</v>
      </c>
      <c r="G23" s="13" t="s">
        <v>408</v>
      </c>
      <c r="H23" s="13" t="s">
        <v>438</v>
      </c>
      <c r="I23" s="13" t="s">
        <v>424</v>
      </c>
      <c r="J23" s="13" t="s">
        <v>411</v>
      </c>
      <c r="K23" s="13" t="s">
        <v>455</v>
      </c>
    </row>
    <row r="24" ht="27" customHeight="1" spans="1:11">
      <c r="A24" s="191" t="s">
        <v>380</v>
      </c>
      <c r="B24" s="13" t="s">
        <v>379</v>
      </c>
      <c r="C24" s="13" t="s">
        <v>456</v>
      </c>
      <c r="D24" s="13" t="s">
        <v>405</v>
      </c>
      <c r="E24" s="13" t="s">
        <v>406</v>
      </c>
      <c r="F24" s="13" t="s">
        <v>457</v>
      </c>
      <c r="G24" s="13" t="s">
        <v>408</v>
      </c>
      <c r="H24" s="13" t="s">
        <v>142</v>
      </c>
      <c r="I24" s="13" t="s">
        <v>458</v>
      </c>
      <c r="J24" s="13" t="s">
        <v>411</v>
      </c>
      <c r="K24" s="13" t="s">
        <v>459</v>
      </c>
    </row>
    <row r="25" ht="27" customHeight="1" spans="1:11">
      <c r="A25" s="191" t="s">
        <v>380</v>
      </c>
      <c r="B25" s="13" t="s">
        <v>379</v>
      </c>
      <c r="C25" s="13" t="s">
        <v>456</v>
      </c>
      <c r="D25" s="13" t="s">
        <v>405</v>
      </c>
      <c r="E25" s="13" t="s">
        <v>420</v>
      </c>
      <c r="F25" s="13" t="s">
        <v>460</v>
      </c>
      <c r="G25" s="13" t="s">
        <v>408</v>
      </c>
      <c r="H25" s="13" t="s">
        <v>461</v>
      </c>
      <c r="I25" s="13" t="s">
        <v>424</v>
      </c>
      <c r="J25" s="13" t="s">
        <v>411</v>
      </c>
      <c r="K25" s="13" t="s">
        <v>462</v>
      </c>
    </row>
    <row r="26" ht="27" customHeight="1" spans="1:11">
      <c r="A26" s="191" t="s">
        <v>380</v>
      </c>
      <c r="B26" s="13" t="s">
        <v>379</v>
      </c>
      <c r="C26" s="13" t="s">
        <v>456</v>
      </c>
      <c r="D26" s="13" t="s">
        <v>405</v>
      </c>
      <c r="E26" s="13" t="s">
        <v>420</v>
      </c>
      <c r="F26" s="13" t="s">
        <v>463</v>
      </c>
      <c r="G26" s="13" t="s">
        <v>408</v>
      </c>
      <c r="H26" s="13" t="s">
        <v>461</v>
      </c>
      <c r="I26" s="13" t="s">
        <v>424</v>
      </c>
      <c r="J26" s="13" t="s">
        <v>411</v>
      </c>
      <c r="K26" s="13" t="s">
        <v>464</v>
      </c>
    </row>
    <row r="27" ht="27" customHeight="1" spans="1:11">
      <c r="A27" s="191" t="s">
        <v>380</v>
      </c>
      <c r="B27" s="13" t="s">
        <v>379</v>
      </c>
      <c r="C27" s="13" t="s">
        <v>456</v>
      </c>
      <c r="D27" s="13" t="s">
        <v>405</v>
      </c>
      <c r="E27" s="13" t="s">
        <v>420</v>
      </c>
      <c r="F27" s="13" t="s">
        <v>465</v>
      </c>
      <c r="G27" s="13" t="s">
        <v>422</v>
      </c>
      <c r="H27" s="13" t="s">
        <v>423</v>
      </c>
      <c r="I27" s="13" t="s">
        <v>424</v>
      </c>
      <c r="J27" s="13" t="s">
        <v>411</v>
      </c>
      <c r="K27" s="13" t="s">
        <v>466</v>
      </c>
    </row>
    <row r="28" ht="27" customHeight="1" spans="1:11">
      <c r="A28" s="191" t="s">
        <v>380</v>
      </c>
      <c r="B28" s="13" t="s">
        <v>379</v>
      </c>
      <c r="C28" s="13" t="s">
        <v>456</v>
      </c>
      <c r="D28" s="13" t="s">
        <v>405</v>
      </c>
      <c r="E28" s="13" t="s">
        <v>420</v>
      </c>
      <c r="F28" s="13" t="s">
        <v>467</v>
      </c>
      <c r="G28" s="13" t="s">
        <v>422</v>
      </c>
      <c r="H28" s="13" t="s">
        <v>423</v>
      </c>
      <c r="I28" s="13" t="s">
        <v>424</v>
      </c>
      <c r="J28" s="13" t="s">
        <v>411</v>
      </c>
      <c r="K28" s="13" t="s">
        <v>468</v>
      </c>
    </row>
    <row r="29" ht="27" customHeight="1" spans="1:11">
      <c r="A29" s="191" t="s">
        <v>380</v>
      </c>
      <c r="B29" s="13" t="s">
        <v>379</v>
      </c>
      <c r="C29" s="13" t="s">
        <v>456</v>
      </c>
      <c r="D29" s="13" t="s">
        <v>450</v>
      </c>
      <c r="E29" s="13" t="s">
        <v>451</v>
      </c>
      <c r="F29" s="13" t="s">
        <v>469</v>
      </c>
      <c r="G29" s="13" t="s">
        <v>408</v>
      </c>
      <c r="H29" s="13" t="s">
        <v>461</v>
      </c>
      <c r="I29" s="13" t="s">
        <v>458</v>
      </c>
      <c r="J29" s="13" t="s">
        <v>470</v>
      </c>
      <c r="K29" s="13" t="s">
        <v>471</v>
      </c>
    </row>
    <row r="30" ht="27" customHeight="1" spans="1:11">
      <c r="A30" s="191" t="s">
        <v>380</v>
      </c>
      <c r="B30" s="13" t="s">
        <v>379</v>
      </c>
      <c r="C30" s="13" t="s">
        <v>456</v>
      </c>
      <c r="D30" s="13" t="s">
        <v>450</v>
      </c>
      <c r="E30" s="13" t="s">
        <v>451</v>
      </c>
      <c r="F30" s="13" t="s">
        <v>472</v>
      </c>
      <c r="G30" s="13" t="s">
        <v>408</v>
      </c>
      <c r="H30" s="13" t="s">
        <v>438</v>
      </c>
      <c r="I30" s="13" t="s">
        <v>424</v>
      </c>
      <c r="J30" s="13" t="s">
        <v>470</v>
      </c>
      <c r="K30" s="13" t="s">
        <v>473</v>
      </c>
    </row>
    <row r="31" ht="27" customHeight="1" spans="1:11">
      <c r="A31" s="191" t="s">
        <v>380</v>
      </c>
      <c r="B31" s="13" t="s">
        <v>379</v>
      </c>
      <c r="C31" s="13" t="s">
        <v>456</v>
      </c>
      <c r="D31" s="13" t="s">
        <v>435</v>
      </c>
      <c r="E31" s="13" t="s">
        <v>436</v>
      </c>
      <c r="F31" s="13" t="s">
        <v>474</v>
      </c>
      <c r="G31" s="13" t="s">
        <v>408</v>
      </c>
      <c r="H31" s="13" t="s">
        <v>438</v>
      </c>
      <c r="I31" s="13" t="s">
        <v>424</v>
      </c>
      <c r="J31" s="13" t="s">
        <v>411</v>
      </c>
      <c r="K31" s="13" t="s">
        <v>475</v>
      </c>
    </row>
    <row r="32" ht="27" customHeight="1" spans="1:11">
      <c r="A32" s="191" t="s">
        <v>356</v>
      </c>
      <c r="B32" s="13" t="s">
        <v>354</v>
      </c>
      <c r="C32" s="13" t="s">
        <v>476</v>
      </c>
      <c r="D32" s="13" t="s">
        <v>405</v>
      </c>
      <c r="E32" s="13" t="s">
        <v>406</v>
      </c>
      <c r="F32" s="13" t="s">
        <v>477</v>
      </c>
      <c r="G32" s="13" t="s">
        <v>408</v>
      </c>
      <c r="H32" s="13" t="s">
        <v>478</v>
      </c>
      <c r="I32" s="13" t="s">
        <v>479</v>
      </c>
      <c r="J32" s="13" t="s">
        <v>411</v>
      </c>
      <c r="K32" s="13" t="s">
        <v>480</v>
      </c>
    </row>
    <row r="33" ht="27" customHeight="1" spans="1:11">
      <c r="A33" s="191" t="s">
        <v>356</v>
      </c>
      <c r="B33" s="13" t="s">
        <v>354</v>
      </c>
      <c r="C33" s="13" t="s">
        <v>476</v>
      </c>
      <c r="D33" s="13" t="s">
        <v>405</v>
      </c>
      <c r="E33" s="13" t="s">
        <v>406</v>
      </c>
      <c r="F33" s="13" t="s">
        <v>481</v>
      </c>
      <c r="G33" s="13" t="s">
        <v>408</v>
      </c>
      <c r="H33" s="13" t="s">
        <v>482</v>
      </c>
      <c r="I33" s="13" t="s">
        <v>479</v>
      </c>
      <c r="J33" s="13" t="s">
        <v>411</v>
      </c>
      <c r="K33" s="13" t="s">
        <v>483</v>
      </c>
    </row>
    <row r="34" ht="27" customHeight="1" spans="1:11">
      <c r="A34" s="191" t="s">
        <v>356</v>
      </c>
      <c r="B34" s="13" t="s">
        <v>354</v>
      </c>
      <c r="C34" s="13" t="s">
        <v>476</v>
      </c>
      <c r="D34" s="13" t="s">
        <v>405</v>
      </c>
      <c r="E34" s="13" t="s">
        <v>406</v>
      </c>
      <c r="F34" s="13" t="s">
        <v>484</v>
      </c>
      <c r="G34" s="13" t="s">
        <v>408</v>
      </c>
      <c r="H34" s="13" t="s">
        <v>485</v>
      </c>
      <c r="I34" s="13" t="s">
        <v>479</v>
      </c>
      <c r="J34" s="13" t="s">
        <v>411</v>
      </c>
      <c r="K34" s="13" t="s">
        <v>486</v>
      </c>
    </row>
    <row r="35" ht="27" customHeight="1" spans="1:11">
      <c r="A35" s="191" t="s">
        <v>356</v>
      </c>
      <c r="B35" s="13" t="s">
        <v>354</v>
      </c>
      <c r="C35" s="13" t="s">
        <v>476</v>
      </c>
      <c r="D35" s="13" t="s">
        <v>405</v>
      </c>
      <c r="E35" s="13" t="s">
        <v>406</v>
      </c>
      <c r="F35" s="13" t="s">
        <v>487</v>
      </c>
      <c r="G35" s="13" t="s">
        <v>408</v>
      </c>
      <c r="H35" s="13" t="s">
        <v>488</v>
      </c>
      <c r="I35" s="13" t="s">
        <v>479</v>
      </c>
      <c r="J35" s="13" t="s">
        <v>411</v>
      </c>
      <c r="K35" s="13" t="s">
        <v>489</v>
      </c>
    </row>
    <row r="36" ht="27" customHeight="1" spans="1:11">
      <c r="A36" s="191" t="s">
        <v>356</v>
      </c>
      <c r="B36" s="13" t="s">
        <v>354</v>
      </c>
      <c r="C36" s="13" t="s">
        <v>476</v>
      </c>
      <c r="D36" s="13" t="s">
        <v>405</v>
      </c>
      <c r="E36" s="13" t="s">
        <v>406</v>
      </c>
      <c r="F36" s="13" t="s">
        <v>490</v>
      </c>
      <c r="G36" s="13" t="s">
        <v>408</v>
      </c>
      <c r="H36" s="13" t="s">
        <v>491</v>
      </c>
      <c r="I36" s="13" t="s">
        <v>479</v>
      </c>
      <c r="J36" s="13" t="s">
        <v>411</v>
      </c>
      <c r="K36" s="13" t="s">
        <v>490</v>
      </c>
    </row>
    <row r="37" ht="27" customHeight="1" spans="1:11">
      <c r="A37" s="191" t="s">
        <v>356</v>
      </c>
      <c r="B37" s="13" t="s">
        <v>354</v>
      </c>
      <c r="C37" s="13" t="s">
        <v>476</v>
      </c>
      <c r="D37" s="13" t="s">
        <v>405</v>
      </c>
      <c r="E37" s="13" t="s">
        <v>406</v>
      </c>
      <c r="F37" s="13" t="s">
        <v>492</v>
      </c>
      <c r="G37" s="13" t="s">
        <v>408</v>
      </c>
      <c r="H37" s="13" t="s">
        <v>493</v>
      </c>
      <c r="I37" s="13" t="s">
        <v>479</v>
      </c>
      <c r="J37" s="13" t="s">
        <v>411</v>
      </c>
      <c r="K37" s="13" t="s">
        <v>492</v>
      </c>
    </row>
    <row r="38" ht="27" customHeight="1" spans="1:11">
      <c r="A38" s="191" t="s">
        <v>356</v>
      </c>
      <c r="B38" s="13" t="s">
        <v>354</v>
      </c>
      <c r="C38" s="13" t="s">
        <v>476</v>
      </c>
      <c r="D38" s="13" t="s">
        <v>405</v>
      </c>
      <c r="E38" s="13" t="s">
        <v>420</v>
      </c>
      <c r="F38" s="13" t="s">
        <v>494</v>
      </c>
      <c r="G38" s="13" t="s">
        <v>408</v>
      </c>
      <c r="H38" s="13" t="s">
        <v>184</v>
      </c>
      <c r="I38" s="13" t="s">
        <v>424</v>
      </c>
      <c r="J38" s="13" t="s">
        <v>411</v>
      </c>
      <c r="K38" s="13" t="s">
        <v>495</v>
      </c>
    </row>
    <row r="39" ht="27" customHeight="1" spans="1:11">
      <c r="A39" s="191" t="s">
        <v>356</v>
      </c>
      <c r="B39" s="13" t="s">
        <v>354</v>
      </c>
      <c r="C39" s="13" t="s">
        <v>476</v>
      </c>
      <c r="D39" s="13" t="s">
        <v>405</v>
      </c>
      <c r="E39" s="13" t="s">
        <v>432</v>
      </c>
      <c r="F39" s="13" t="s">
        <v>496</v>
      </c>
      <c r="G39" s="13" t="s">
        <v>422</v>
      </c>
      <c r="H39" s="13" t="s">
        <v>423</v>
      </c>
      <c r="I39" s="13" t="s">
        <v>424</v>
      </c>
      <c r="J39" s="13" t="s">
        <v>411</v>
      </c>
      <c r="K39" s="13" t="s">
        <v>497</v>
      </c>
    </row>
    <row r="40" ht="27" customHeight="1" spans="1:11">
      <c r="A40" s="191" t="s">
        <v>356</v>
      </c>
      <c r="B40" s="13" t="s">
        <v>354</v>
      </c>
      <c r="C40" s="13" t="s">
        <v>476</v>
      </c>
      <c r="D40" s="13" t="s">
        <v>450</v>
      </c>
      <c r="E40" s="13" t="s">
        <v>451</v>
      </c>
      <c r="F40" s="13" t="s">
        <v>498</v>
      </c>
      <c r="G40" s="13" t="s">
        <v>408</v>
      </c>
      <c r="H40" s="13" t="s">
        <v>438</v>
      </c>
      <c r="I40" s="13"/>
      <c r="J40" s="13" t="s">
        <v>470</v>
      </c>
      <c r="K40" s="13" t="s">
        <v>499</v>
      </c>
    </row>
    <row r="41" ht="27" customHeight="1" spans="1:11">
      <c r="A41" s="191" t="s">
        <v>356</v>
      </c>
      <c r="B41" s="13" t="s">
        <v>354</v>
      </c>
      <c r="C41" s="13" t="s">
        <v>476</v>
      </c>
      <c r="D41" s="13" t="s">
        <v>435</v>
      </c>
      <c r="E41" s="13" t="s">
        <v>436</v>
      </c>
      <c r="F41" s="13" t="s">
        <v>500</v>
      </c>
      <c r="G41" s="13" t="s">
        <v>408</v>
      </c>
      <c r="H41" s="13" t="s">
        <v>438</v>
      </c>
      <c r="I41" s="13" t="s">
        <v>424</v>
      </c>
      <c r="J41" s="13" t="s">
        <v>411</v>
      </c>
      <c r="K41" s="13" t="s">
        <v>501</v>
      </c>
    </row>
    <row r="42" ht="27" customHeight="1" spans="1:11">
      <c r="A42" s="191" t="s">
        <v>375</v>
      </c>
      <c r="B42" s="13" t="s">
        <v>374</v>
      </c>
      <c r="C42" s="13" t="s">
        <v>502</v>
      </c>
      <c r="D42" s="13" t="s">
        <v>405</v>
      </c>
      <c r="E42" s="13" t="s">
        <v>406</v>
      </c>
      <c r="F42" s="13" t="s">
        <v>503</v>
      </c>
      <c r="G42" s="13" t="s">
        <v>408</v>
      </c>
      <c r="H42" s="13" t="s">
        <v>504</v>
      </c>
      <c r="I42" s="13" t="s">
        <v>410</v>
      </c>
      <c r="J42" s="13" t="s">
        <v>411</v>
      </c>
      <c r="K42" s="13" t="s">
        <v>503</v>
      </c>
    </row>
    <row r="43" ht="27" customHeight="1" spans="1:11">
      <c r="A43" s="191" t="s">
        <v>375</v>
      </c>
      <c r="B43" s="13" t="s">
        <v>374</v>
      </c>
      <c r="C43" s="13" t="s">
        <v>502</v>
      </c>
      <c r="D43" s="13" t="s">
        <v>405</v>
      </c>
      <c r="E43" s="13" t="s">
        <v>406</v>
      </c>
      <c r="F43" s="13" t="s">
        <v>505</v>
      </c>
      <c r="G43" s="13" t="s">
        <v>408</v>
      </c>
      <c r="H43" s="13" t="s">
        <v>506</v>
      </c>
      <c r="I43" s="13" t="s">
        <v>410</v>
      </c>
      <c r="J43" s="13" t="s">
        <v>411</v>
      </c>
      <c r="K43" s="13" t="s">
        <v>505</v>
      </c>
    </row>
    <row r="44" ht="27" customHeight="1" spans="1:11">
      <c r="A44" s="191" t="s">
        <v>375</v>
      </c>
      <c r="B44" s="13" t="s">
        <v>374</v>
      </c>
      <c r="C44" s="13" t="s">
        <v>502</v>
      </c>
      <c r="D44" s="13" t="s">
        <v>405</v>
      </c>
      <c r="E44" s="13" t="s">
        <v>406</v>
      </c>
      <c r="F44" s="13" t="s">
        <v>507</v>
      </c>
      <c r="G44" s="13" t="s">
        <v>408</v>
      </c>
      <c r="H44" s="13" t="s">
        <v>508</v>
      </c>
      <c r="I44" s="13" t="s">
        <v>410</v>
      </c>
      <c r="J44" s="13" t="s">
        <v>411</v>
      </c>
      <c r="K44" s="13" t="s">
        <v>509</v>
      </c>
    </row>
    <row r="45" ht="27" customHeight="1" spans="1:11">
      <c r="A45" s="191" t="s">
        <v>375</v>
      </c>
      <c r="B45" s="13" t="s">
        <v>374</v>
      </c>
      <c r="C45" s="13" t="s">
        <v>502</v>
      </c>
      <c r="D45" s="13" t="s">
        <v>405</v>
      </c>
      <c r="E45" s="13" t="s">
        <v>406</v>
      </c>
      <c r="F45" s="13" t="s">
        <v>510</v>
      </c>
      <c r="G45" s="13" t="s">
        <v>408</v>
      </c>
      <c r="H45" s="13" t="s">
        <v>504</v>
      </c>
      <c r="I45" s="13" t="s">
        <v>479</v>
      </c>
      <c r="J45" s="13" t="s">
        <v>411</v>
      </c>
      <c r="K45" s="13" t="s">
        <v>511</v>
      </c>
    </row>
    <row r="46" ht="27" customHeight="1" spans="1:11">
      <c r="A46" s="191" t="s">
        <v>375</v>
      </c>
      <c r="B46" s="13" t="s">
        <v>374</v>
      </c>
      <c r="C46" s="13" t="s">
        <v>502</v>
      </c>
      <c r="D46" s="13" t="s">
        <v>405</v>
      </c>
      <c r="E46" s="13" t="s">
        <v>432</v>
      </c>
      <c r="F46" s="13" t="s">
        <v>512</v>
      </c>
      <c r="G46" s="13" t="s">
        <v>422</v>
      </c>
      <c r="H46" s="13" t="s">
        <v>423</v>
      </c>
      <c r="I46" s="13" t="s">
        <v>424</v>
      </c>
      <c r="J46" s="13" t="s">
        <v>411</v>
      </c>
      <c r="K46" s="13" t="s">
        <v>513</v>
      </c>
    </row>
    <row r="47" ht="27" customHeight="1" spans="1:11">
      <c r="A47" s="191" t="s">
        <v>375</v>
      </c>
      <c r="B47" s="13" t="s">
        <v>374</v>
      </c>
      <c r="C47" s="13" t="s">
        <v>502</v>
      </c>
      <c r="D47" s="13" t="s">
        <v>450</v>
      </c>
      <c r="E47" s="13" t="s">
        <v>451</v>
      </c>
      <c r="F47" s="13" t="s">
        <v>514</v>
      </c>
      <c r="G47" s="13" t="s">
        <v>408</v>
      </c>
      <c r="H47" s="13" t="s">
        <v>438</v>
      </c>
      <c r="I47" s="13"/>
      <c r="J47" s="13" t="s">
        <v>470</v>
      </c>
      <c r="K47" s="13" t="s">
        <v>514</v>
      </c>
    </row>
    <row r="48" ht="27" customHeight="1" spans="1:11">
      <c r="A48" s="191" t="s">
        <v>375</v>
      </c>
      <c r="B48" s="13" t="s">
        <v>374</v>
      </c>
      <c r="C48" s="13" t="s">
        <v>502</v>
      </c>
      <c r="D48" s="13" t="s">
        <v>435</v>
      </c>
      <c r="E48" s="13" t="s">
        <v>436</v>
      </c>
      <c r="F48" s="13" t="s">
        <v>515</v>
      </c>
      <c r="G48" s="13" t="s">
        <v>408</v>
      </c>
      <c r="H48" s="13" t="s">
        <v>438</v>
      </c>
      <c r="I48" s="13" t="s">
        <v>424</v>
      </c>
      <c r="J48" s="13" t="s">
        <v>411</v>
      </c>
      <c r="K48" s="13" t="s">
        <v>516</v>
      </c>
    </row>
    <row r="49" ht="27" customHeight="1" spans="1:11">
      <c r="A49" s="191" t="s">
        <v>382</v>
      </c>
      <c r="B49" s="13" t="s">
        <v>381</v>
      </c>
      <c r="C49" s="13" t="s">
        <v>517</v>
      </c>
      <c r="D49" s="13" t="s">
        <v>405</v>
      </c>
      <c r="E49" s="13" t="s">
        <v>406</v>
      </c>
      <c r="F49" s="13" t="s">
        <v>518</v>
      </c>
      <c r="G49" s="13" t="s">
        <v>408</v>
      </c>
      <c r="H49" s="13" t="s">
        <v>504</v>
      </c>
      <c r="I49" s="13" t="s">
        <v>479</v>
      </c>
      <c r="J49" s="13" t="s">
        <v>411</v>
      </c>
      <c r="K49" s="13" t="s">
        <v>519</v>
      </c>
    </row>
    <row r="50" ht="27" customHeight="1" spans="1:11">
      <c r="A50" s="191" t="s">
        <v>382</v>
      </c>
      <c r="B50" s="13" t="s">
        <v>381</v>
      </c>
      <c r="C50" s="13" t="s">
        <v>517</v>
      </c>
      <c r="D50" s="13" t="s">
        <v>405</v>
      </c>
      <c r="E50" s="13" t="s">
        <v>406</v>
      </c>
      <c r="F50" s="13" t="s">
        <v>520</v>
      </c>
      <c r="G50" s="13" t="s">
        <v>408</v>
      </c>
      <c r="H50" s="13" t="s">
        <v>521</v>
      </c>
      <c r="I50" s="13" t="s">
        <v>479</v>
      </c>
      <c r="J50" s="13" t="s">
        <v>411</v>
      </c>
      <c r="K50" s="13" t="s">
        <v>522</v>
      </c>
    </row>
    <row r="51" ht="27" customHeight="1" spans="1:11">
      <c r="A51" s="191" t="s">
        <v>382</v>
      </c>
      <c r="B51" s="13" t="s">
        <v>381</v>
      </c>
      <c r="C51" s="13" t="s">
        <v>517</v>
      </c>
      <c r="D51" s="13" t="s">
        <v>405</v>
      </c>
      <c r="E51" s="13" t="s">
        <v>406</v>
      </c>
      <c r="F51" s="13" t="s">
        <v>523</v>
      </c>
      <c r="G51" s="13" t="s">
        <v>408</v>
      </c>
      <c r="H51" s="13" t="s">
        <v>524</v>
      </c>
      <c r="I51" s="13" t="s">
        <v>479</v>
      </c>
      <c r="J51" s="13" t="s">
        <v>411</v>
      </c>
      <c r="K51" s="13" t="s">
        <v>525</v>
      </c>
    </row>
    <row r="52" ht="27" customHeight="1" spans="1:11">
      <c r="A52" s="191" t="s">
        <v>382</v>
      </c>
      <c r="B52" s="13" t="s">
        <v>381</v>
      </c>
      <c r="C52" s="13" t="s">
        <v>517</v>
      </c>
      <c r="D52" s="13" t="s">
        <v>405</v>
      </c>
      <c r="E52" s="13" t="s">
        <v>406</v>
      </c>
      <c r="F52" s="13" t="s">
        <v>526</v>
      </c>
      <c r="G52" s="13" t="s">
        <v>408</v>
      </c>
      <c r="H52" s="13" t="s">
        <v>527</v>
      </c>
      <c r="I52" s="13" t="s">
        <v>479</v>
      </c>
      <c r="J52" s="13" t="s">
        <v>411</v>
      </c>
      <c r="K52" s="13" t="s">
        <v>528</v>
      </c>
    </row>
    <row r="53" ht="27" customHeight="1" spans="1:11">
      <c r="A53" s="191" t="s">
        <v>382</v>
      </c>
      <c r="B53" s="13" t="s">
        <v>381</v>
      </c>
      <c r="C53" s="13" t="s">
        <v>517</v>
      </c>
      <c r="D53" s="13" t="s">
        <v>405</v>
      </c>
      <c r="E53" s="13" t="s">
        <v>420</v>
      </c>
      <c r="F53" s="13" t="s">
        <v>529</v>
      </c>
      <c r="G53" s="13" t="s">
        <v>422</v>
      </c>
      <c r="H53" s="13" t="s">
        <v>423</v>
      </c>
      <c r="I53" s="13" t="s">
        <v>424</v>
      </c>
      <c r="J53" s="13" t="s">
        <v>411</v>
      </c>
      <c r="K53" s="13" t="s">
        <v>530</v>
      </c>
    </row>
    <row r="54" ht="27" customHeight="1" spans="1:11">
      <c r="A54" s="191" t="s">
        <v>382</v>
      </c>
      <c r="B54" s="13" t="s">
        <v>381</v>
      </c>
      <c r="C54" s="13" t="s">
        <v>517</v>
      </c>
      <c r="D54" s="13" t="s">
        <v>405</v>
      </c>
      <c r="E54" s="13" t="s">
        <v>420</v>
      </c>
      <c r="F54" s="13" t="s">
        <v>531</v>
      </c>
      <c r="G54" s="13" t="s">
        <v>422</v>
      </c>
      <c r="H54" s="13" t="s">
        <v>423</v>
      </c>
      <c r="I54" s="13" t="s">
        <v>424</v>
      </c>
      <c r="J54" s="13" t="s">
        <v>411</v>
      </c>
      <c r="K54" s="13" t="s">
        <v>532</v>
      </c>
    </row>
    <row r="55" ht="27" customHeight="1" spans="1:11">
      <c r="A55" s="191" t="s">
        <v>382</v>
      </c>
      <c r="B55" s="13" t="s">
        <v>381</v>
      </c>
      <c r="C55" s="13" t="s">
        <v>517</v>
      </c>
      <c r="D55" s="13" t="s">
        <v>405</v>
      </c>
      <c r="E55" s="13" t="s">
        <v>432</v>
      </c>
      <c r="F55" s="13" t="s">
        <v>533</v>
      </c>
      <c r="G55" s="13" t="s">
        <v>422</v>
      </c>
      <c r="H55" s="13" t="s">
        <v>423</v>
      </c>
      <c r="I55" s="13" t="s">
        <v>424</v>
      </c>
      <c r="J55" s="13" t="s">
        <v>411</v>
      </c>
      <c r="K55" s="13" t="s">
        <v>534</v>
      </c>
    </row>
    <row r="56" ht="27" customHeight="1" spans="1:11">
      <c r="A56" s="191" t="s">
        <v>382</v>
      </c>
      <c r="B56" s="13" t="s">
        <v>381</v>
      </c>
      <c r="C56" s="13" t="s">
        <v>517</v>
      </c>
      <c r="D56" s="13" t="s">
        <v>450</v>
      </c>
      <c r="E56" s="13" t="s">
        <v>451</v>
      </c>
      <c r="F56" s="13" t="s">
        <v>535</v>
      </c>
      <c r="G56" s="13" t="s">
        <v>408</v>
      </c>
      <c r="H56" s="13" t="s">
        <v>461</v>
      </c>
      <c r="I56" s="13"/>
      <c r="J56" s="13" t="s">
        <v>470</v>
      </c>
      <c r="K56" s="13" t="s">
        <v>536</v>
      </c>
    </row>
    <row r="57" ht="27" customHeight="1" spans="1:11">
      <c r="A57" s="191" t="s">
        <v>382</v>
      </c>
      <c r="B57" s="13" t="s">
        <v>381</v>
      </c>
      <c r="C57" s="13" t="s">
        <v>517</v>
      </c>
      <c r="D57" s="13" t="s">
        <v>435</v>
      </c>
      <c r="E57" s="13" t="s">
        <v>436</v>
      </c>
      <c r="F57" s="13" t="s">
        <v>537</v>
      </c>
      <c r="G57" s="13" t="s">
        <v>408</v>
      </c>
      <c r="H57" s="13" t="s">
        <v>438</v>
      </c>
      <c r="I57" s="13" t="s">
        <v>424</v>
      </c>
      <c r="J57" s="13" t="s">
        <v>411</v>
      </c>
      <c r="K57" s="13" t="s">
        <v>538</v>
      </c>
    </row>
    <row r="58" ht="27" customHeight="1" spans="1:11">
      <c r="A58" s="191" t="s">
        <v>365</v>
      </c>
      <c r="B58" s="13" t="s">
        <v>364</v>
      </c>
      <c r="C58" s="13" t="s">
        <v>539</v>
      </c>
      <c r="D58" s="13" t="s">
        <v>405</v>
      </c>
      <c r="E58" s="13" t="s">
        <v>406</v>
      </c>
      <c r="F58" s="13" t="s">
        <v>540</v>
      </c>
      <c r="G58" s="13" t="s">
        <v>422</v>
      </c>
      <c r="H58" s="13" t="s">
        <v>540</v>
      </c>
      <c r="I58" s="13" t="s">
        <v>541</v>
      </c>
      <c r="J58" s="13" t="s">
        <v>411</v>
      </c>
      <c r="K58" s="13" t="s">
        <v>540</v>
      </c>
    </row>
    <row r="59" ht="27" customHeight="1" spans="1:11">
      <c r="A59" s="191" t="s">
        <v>365</v>
      </c>
      <c r="B59" s="13" t="s">
        <v>364</v>
      </c>
      <c r="C59" s="13" t="s">
        <v>539</v>
      </c>
      <c r="D59" s="13" t="s">
        <v>450</v>
      </c>
      <c r="E59" s="13" t="s">
        <v>451</v>
      </c>
      <c r="F59" s="13" t="s">
        <v>540</v>
      </c>
      <c r="G59" s="13" t="s">
        <v>422</v>
      </c>
      <c r="H59" s="13" t="s">
        <v>540</v>
      </c>
      <c r="I59" s="13" t="s">
        <v>424</v>
      </c>
      <c r="J59" s="13" t="s">
        <v>470</v>
      </c>
      <c r="K59" s="13" t="s">
        <v>540</v>
      </c>
    </row>
    <row r="60" ht="27" customHeight="1" spans="1:11">
      <c r="A60" s="191" t="s">
        <v>365</v>
      </c>
      <c r="B60" s="13" t="s">
        <v>364</v>
      </c>
      <c r="C60" s="13" t="s">
        <v>539</v>
      </c>
      <c r="D60" s="13" t="s">
        <v>435</v>
      </c>
      <c r="E60" s="13" t="s">
        <v>436</v>
      </c>
      <c r="F60" s="13" t="s">
        <v>540</v>
      </c>
      <c r="G60" s="13" t="s">
        <v>422</v>
      </c>
      <c r="H60" s="13" t="s">
        <v>540</v>
      </c>
      <c r="I60" s="13" t="s">
        <v>424</v>
      </c>
      <c r="J60" s="13" t="s">
        <v>470</v>
      </c>
      <c r="K60" s="13" t="s">
        <v>540</v>
      </c>
    </row>
    <row r="61" ht="27" customHeight="1" spans="1:11">
      <c r="A61" s="191" t="s">
        <v>344</v>
      </c>
      <c r="B61" s="13" t="s">
        <v>345</v>
      </c>
      <c r="C61" s="13" t="s">
        <v>542</v>
      </c>
      <c r="D61" s="13" t="s">
        <v>405</v>
      </c>
      <c r="E61" s="13" t="s">
        <v>406</v>
      </c>
      <c r="F61" s="13" t="s">
        <v>543</v>
      </c>
      <c r="G61" s="13" t="s">
        <v>408</v>
      </c>
      <c r="H61" s="13" t="s">
        <v>544</v>
      </c>
      <c r="I61" s="13" t="s">
        <v>479</v>
      </c>
      <c r="J61" s="13" t="s">
        <v>411</v>
      </c>
      <c r="K61" s="13" t="s">
        <v>545</v>
      </c>
    </row>
    <row r="62" ht="27" customHeight="1" spans="1:11">
      <c r="A62" s="191" t="s">
        <v>344</v>
      </c>
      <c r="B62" s="13" t="s">
        <v>345</v>
      </c>
      <c r="C62" s="13" t="s">
        <v>542</v>
      </c>
      <c r="D62" s="13" t="s">
        <v>405</v>
      </c>
      <c r="E62" s="13" t="s">
        <v>420</v>
      </c>
      <c r="F62" s="13" t="s">
        <v>546</v>
      </c>
      <c r="G62" s="13" t="s">
        <v>422</v>
      </c>
      <c r="H62" s="13" t="s">
        <v>423</v>
      </c>
      <c r="I62" s="13" t="s">
        <v>424</v>
      </c>
      <c r="J62" s="13" t="s">
        <v>411</v>
      </c>
      <c r="K62" s="13" t="s">
        <v>547</v>
      </c>
    </row>
    <row r="63" ht="27" customHeight="1" spans="1:11">
      <c r="A63" s="191" t="s">
        <v>344</v>
      </c>
      <c r="B63" s="13" t="s">
        <v>345</v>
      </c>
      <c r="C63" s="13" t="s">
        <v>542</v>
      </c>
      <c r="D63" s="13" t="s">
        <v>405</v>
      </c>
      <c r="E63" s="13" t="s">
        <v>432</v>
      </c>
      <c r="F63" s="13" t="s">
        <v>548</v>
      </c>
      <c r="G63" s="13" t="s">
        <v>422</v>
      </c>
      <c r="H63" s="13" t="s">
        <v>423</v>
      </c>
      <c r="I63" s="13" t="s">
        <v>424</v>
      </c>
      <c r="J63" s="13" t="s">
        <v>411</v>
      </c>
      <c r="K63" s="13" t="s">
        <v>549</v>
      </c>
    </row>
    <row r="64" ht="27" customHeight="1" spans="1:11">
      <c r="A64" s="191" t="s">
        <v>344</v>
      </c>
      <c r="B64" s="13" t="s">
        <v>345</v>
      </c>
      <c r="C64" s="13" t="s">
        <v>542</v>
      </c>
      <c r="D64" s="13" t="s">
        <v>450</v>
      </c>
      <c r="E64" s="13" t="s">
        <v>451</v>
      </c>
      <c r="F64" s="13" t="s">
        <v>550</v>
      </c>
      <c r="G64" s="13" t="s">
        <v>422</v>
      </c>
      <c r="H64" s="13" t="s">
        <v>438</v>
      </c>
      <c r="I64" s="13" t="s">
        <v>424</v>
      </c>
      <c r="J64" s="13" t="s">
        <v>411</v>
      </c>
      <c r="K64" s="13" t="s">
        <v>550</v>
      </c>
    </row>
    <row r="65" ht="27" customHeight="1" spans="1:11">
      <c r="A65" s="191" t="s">
        <v>344</v>
      </c>
      <c r="B65" s="13" t="s">
        <v>345</v>
      </c>
      <c r="C65" s="13" t="s">
        <v>542</v>
      </c>
      <c r="D65" s="13" t="s">
        <v>435</v>
      </c>
      <c r="E65" s="13" t="s">
        <v>436</v>
      </c>
      <c r="F65" s="13" t="s">
        <v>551</v>
      </c>
      <c r="G65" s="13" t="s">
        <v>422</v>
      </c>
      <c r="H65" s="13" t="s">
        <v>438</v>
      </c>
      <c r="I65" s="13" t="s">
        <v>424</v>
      </c>
      <c r="J65" s="13" t="s">
        <v>470</v>
      </c>
      <c r="K65" s="13" t="s">
        <v>551</v>
      </c>
    </row>
    <row r="66" ht="27" customHeight="1" spans="1:11">
      <c r="A66" s="191" t="s">
        <v>371</v>
      </c>
      <c r="B66" s="13" t="s">
        <v>370</v>
      </c>
      <c r="C66" s="13" t="s">
        <v>552</v>
      </c>
      <c r="D66" s="13" t="s">
        <v>405</v>
      </c>
      <c r="E66" s="13" t="s">
        <v>406</v>
      </c>
      <c r="F66" s="13" t="s">
        <v>553</v>
      </c>
      <c r="G66" s="13" t="s">
        <v>408</v>
      </c>
      <c r="H66" s="13" t="s">
        <v>166</v>
      </c>
      <c r="I66" s="13" t="s">
        <v>554</v>
      </c>
      <c r="J66" s="13" t="s">
        <v>411</v>
      </c>
      <c r="K66" s="13" t="s">
        <v>555</v>
      </c>
    </row>
    <row r="67" ht="27" customHeight="1" spans="1:11">
      <c r="A67" s="191" t="s">
        <v>371</v>
      </c>
      <c r="B67" s="13" t="s">
        <v>370</v>
      </c>
      <c r="C67" s="13" t="s">
        <v>552</v>
      </c>
      <c r="D67" s="13" t="s">
        <v>405</v>
      </c>
      <c r="E67" s="13" t="s">
        <v>406</v>
      </c>
      <c r="F67" s="13" t="s">
        <v>556</v>
      </c>
      <c r="G67" s="13" t="s">
        <v>408</v>
      </c>
      <c r="H67" s="13" t="s">
        <v>557</v>
      </c>
      <c r="I67" s="13" t="s">
        <v>554</v>
      </c>
      <c r="J67" s="13" t="s">
        <v>411</v>
      </c>
      <c r="K67" s="13" t="s">
        <v>558</v>
      </c>
    </row>
    <row r="68" ht="27" customHeight="1" spans="1:11">
      <c r="A68" s="191" t="s">
        <v>371</v>
      </c>
      <c r="B68" s="13" t="s">
        <v>370</v>
      </c>
      <c r="C68" s="13" t="s">
        <v>552</v>
      </c>
      <c r="D68" s="13" t="s">
        <v>405</v>
      </c>
      <c r="E68" s="13" t="s">
        <v>420</v>
      </c>
      <c r="F68" s="13" t="s">
        <v>559</v>
      </c>
      <c r="G68" s="13" t="s">
        <v>422</v>
      </c>
      <c r="H68" s="13" t="s">
        <v>423</v>
      </c>
      <c r="I68" s="13" t="s">
        <v>424</v>
      </c>
      <c r="J68" s="13" t="s">
        <v>411</v>
      </c>
      <c r="K68" s="13" t="s">
        <v>560</v>
      </c>
    </row>
    <row r="69" ht="27" customHeight="1" spans="1:11">
      <c r="A69" s="191" t="s">
        <v>371</v>
      </c>
      <c r="B69" s="13" t="s">
        <v>370</v>
      </c>
      <c r="C69" s="13" t="s">
        <v>552</v>
      </c>
      <c r="D69" s="13" t="s">
        <v>405</v>
      </c>
      <c r="E69" s="13" t="s">
        <v>420</v>
      </c>
      <c r="F69" s="13" t="s">
        <v>561</v>
      </c>
      <c r="G69" s="13" t="s">
        <v>422</v>
      </c>
      <c r="H69" s="13" t="s">
        <v>423</v>
      </c>
      <c r="I69" s="13" t="s">
        <v>424</v>
      </c>
      <c r="J69" s="13" t="s">
        <v>411</v>
      </c>
      <c r="K69" s="13" t="s">
        <v>562</v>
      </c>
    </row>
    <row r="70" ht="27" customHeight="1" spans="1:11">
      <c r="A70" s="191" t="s">
        <v>371</v>
      </c>
      <c r="B70" s="13" t="s">
        <v>370</v>
      </c>
      <c r="C70" s="13" t="s">
        <v>552</v>
      </c>
      <c r="D70" s="13" t="s">
        <v>405</v>
      </c>
      <c r="E70" s="13" t="s">
        <v>432</v>
      </c>
      <c r="F70" s="13" t="s">
        <v>563</v>
      </c>
      <c r="G70" s="13" t="s">
        <v>422</v>
      </c>
      <c r="H70" s="13" t="s">
        <v>423</v>
      </c>
      <c r="I70" s="13" t="s">
        <v>424</v>
      </c>
      <c r="J70" s="13" t="s">
        <v>411</v>
      </c>
      <c r="K70" s="13" t="s">
        <v>564</v>
      </c>
    </row>
    <row r="71" ht="27" customHeight="1" spans="1:11">
      <c r="A71" s="191" t="s">
        <v>371</v>
      </c>
      <c r="B71" s="13" t="s">
        <v>370</v>
      </c>
      <c r="C71" s="13" t="s">
        <v>552</v>
      </c>
      <c r="D71" s="13" t="s">
        <v>450</v>
      </c>
      <c r="E71" s="13" t="s">
        <v>451</v>
      </c>
      <c r="F71" s="13" t="s">
        <v>565</v>
      </c>
      <c r="G71" s="13" t="s">
        <v>408</v>
      </c>
      <c r="H71" s="13" t="s">
        <v>461</v>
      </c>
      <c r="I71" s="13"/>
      <c r="J71" s="13" t="s">
        <v>470</v>
      </c>
      <c r="K71" s="13" t="s">
        <v>566</v>
      </c>
    </row>
    <row r="72" ht="27" customHeight="1" spans="1:11">
      <c r="A72" s="191" t="s">
        <v>371</v>
      </c>
      <c r="B72" s="13" t="s">
        <v>370</v>
      </c>
      <c r="C72" s="13" t="s">
        <v>552</v>
      </c>
      <c r="D72" s="13" t="s">
        <v>435</v>
      </c>
      <c r="E72" s="13" t="s">
        <v>436</v>
      </c>
      <c r="F72" s="13" t="s">
        <v>567</v>
      </c>
      <c r="G72" s="13" t="s">
        <v>408</v>
      </c>
      <c r="H72" s="13" t="s">
        <v>438</v>
      </c>
      <c r="I72" s="13" t="s">
        <v>424</v>
      </c>
      <c r="J72" s="13" t="s">
        <v>411</v>
      </c>
      <c r="K72" s="13" t="s">
        <v>568</v>
      </c>
    </row>
    <row r="73" ht="27" customHeight="1" spans="1:11">
      <c r="A73" s="191" t="s">
        <v>367</v>
      </c>
      <c r="B73" s="13" t="s">
        <v>366</v>
      </c>
      <c r="C73" s="13" t="s">
        <v>569</v>
      </c>
      <c r="D73" s="13" t="s">
        <v>405</v>
      </c>
      <c r="E73" s="13" t="s">
        <v>406</v>
      </c>
      <c r="F73" s="13" t="s">
        <v>570</v>
      </c>
      <c r="G73" s="13" t="s">
        <v>408</v>
      </c>
      <c r="H73" s="13" t="s">
        <v>571</v>
      </c>
      <c r="I73" s="13" t="s">
        <v>572</v>
      </c>
      <c r="J73" s="13" t="s">
        <v>411</v>
      </c>
      <c r="K73" s="13" t="s">
        <v>573</v>
      </c>
    </row>
    <row r="74" ht="27" customHeight="1" spans="1:11">
      <c r="A74" s="191" t="s">
        <v>367</v>
      </c>
      <c r="B74" s="13" t="s">
        <v>366</v>
      </c>
      <c r="C74" s="13" t="s">
        <v>569</v>
      </c>
      <c r="D74" s="13" t="s">
        <v>405</v>
      </c>
      <c r="E74" s="13" t="s">
        <v>406</v>
      </c>
      <c r="F74" s="13" t="s">
        <v>574</v>
      </c>
      <c r="G74" s="13" t="s">
        <v>408</v>
      </c>
      <c r="H74" s="13" t="s">
        <v>142</v>
      </c>
      <c r="I74" s="13" t="s">
        <v>410</v>
      </c>
      <c r="J74" s="13" t="s">
        <v>411</v>
      </c>
      <c r="K74" s="13" t="s">
        <v>575</v>
      </c>
    </row>
    <row r="75" ht="27" customHeight="1" spans="1:11">
      <c r="A75" s="191" t="s">
        <v>367</v>
      </c>
      <c r="B75" s="13" t="s">
        <v>366</v>
      </c>
      <c r="C75" s="13" t="s">
        <v>569</v>
      </c>
      <c r="D75" s="13" t="s">
        <v>405</v>
      </c>
      <c r="E75" s="13" t="s">
        <v>406</v>
      </c>
      <c r="F75" s="13" t="s">
        <v>576</v>
      </c>
      <c r="G75" s="13" t="s">
        <v>408</v>
      </c>
      <c r="H75" s="13" t="s">
        <v>154</v>
      </c>
      <c r="I75" s="13" t="s">
        <v>577</v>
      </c>
      <c r="J75" s="13" t="s">
        <v>411</v>
      </c>
      <c r="K75" s="13" t="s">
        <v>578</v>
      </c>
    </row>
    <row r="76" ht="27" customHeight="1" spans="1:11">
      <c r="A76" s="191" t="s">
        <v>367</v>
      </c>
      <c r="B76" s="13" t="s">
        <v>366</v>
      </c>
      <c r="C76" s="13" t="s">
        <v>569</v>
      </c>
      <c r="D76" s="13" t="s">
        <v>405</v>
      </c>
      <c r="E76" s="13" t="s">
        <v>406</v>
      </c>
      <c r="F76" s="13" t="s">
        <v>579</v>
      </c>
      <c r="G76" s="13" t="s">
        <v>408</v>
      </c>
      <c r="H76" s="13" t="s">
        <v>159</v>
      </c>
      <c r="I76" s="13" t="s">
        <v>410</v>
      </c>
      <c r="J76" s="13" t="s">
        <v>411</v>
      </c>
      <c r="K76" s="13" t="s">
        <v>580</v>
      </c>
    </row>
    <row r="77" ht="27" customHeight="1" spans="1:11">
      <c r="A77" s="191" t="s">
        <v>367</v>
      </c>
      <c r="B77" s="13" t="s">
        <v>366</v>
      </c>
      <c r="C77" s="13" t="s">
        <v>569</v>
      </c>
      <c r="D77" s="13" t="s">
        <v>405</v>
      </c>
      <c r="E77" s="13" t="s">
        <v>406</v>
      </c>
      <c r="F77" s="13" t="s">
        <v>581</v>
      </c>
      <c r="G77" s="13" t="s">
        <v>408</v>
      </c>
      <c r="H77" s="13" t="s">
        <v>582</v>
      </c>
      <c r="I77" s="13" t="s">
        <v>410</v>
      </c>
      <c r="J77" s="13" t="s">
        <v>411</v>
      </c>
      <c r="K77" s="13" t="s">
        <v>583</v>
      </c>
    </row>
    <row r="78" ht="27" customHeight="1" spans="1:11">
      <c r="A78" s="191" t="s">
        <v>367</v>
      </c>
      <c r="B78" s="13" t="s">
        <v>366</v>
      </c>
      <c r="C78" s="13" t="s">
        <v>569</v>
      </c>
      <c r="D78" s="13" t="s">
        <v>450</v>
      </c>
      <c r="E78" s="13" t="s">
        <v>451</v>
      </c>
      <c r="F78" s="13" t="s">
        <v>584</v>
      </c>
      <c r="G78" s="13" t="s">
        <v>408</v>
      </c>
      <c r="H78" s="13" t="s">
        <v>438</v>
      </c>
      <c r="I78" s="13"/>
      <c r="J78" s="13" t="s">
        <v>470</v>
      </c>
      <c r="K78" s="13" t="s">
        <v>584</v>
      </c>
    </row>
    <row r="79" ht="27" customHeight="1" spans="1:11">
      <c r="A79" s="191" t="s">
        <v>367</v>
      </c>
      <c r="B79" s="13" t="s">
        <v>366</v>
      </c>
      <c r="C79" s="13" t="s">
        <v>569</v>
      </c>
      <c r="D79" s="13" t="s">
        <v>435</v>
      </c>
      <c r="E79" s="13" t="s">
        <v>436</v>
      </c>
      <c r="F79" s="13" t="s">
        <v>585</v>
      </c>
      <c r="G79" s="13" t="s">
        <v>408</v>
      </c>
      <c r="H79" s="13" t="s">
        <v>438</v>
      </c>
      <c r="I79" s="13" t="s">
        <v>424</v>
      </c>
      <c r="J79" s="13" t="s">
        <v>411</v>
      </c>
      <c r="K79" s="13" t="s">
        <v>586</v>
      </c>
    </row>
    <row r="80" ht="27" customHeight="1" spans="1:11">
      <c r="A80" s="191" t="s">
        <v>378</v>
      </c>
      <c r="B80" s="13" t="s">
        <v>377</v>
      </c>
      <c r="C80" s="13" t="s">
        <v>542</v>
      </c>
      <c r="D80" s="13" t="s">
        <v>405</v>
      </c>
      <c r="E80" s="13" t="s">
        <v>406</v>
      </c>
      <c r="F80" s="13" t="s">
        <v>543</v>
      </c>
      <c r="G80" s="13" t="s">
        <v>408</v>
      </c>
      <c r="H80" s="13" t="s">
        <v>544</v>
      </c>
      <c r="I80" s="13" t="s">
        <v>479</v>
      </c>
      <c r="J80" s="13" t="s">
        <v>411</v>
      </c>
      <c r="K80" s="13" t="s">
        <v>587</v>
      </c>
    </row>
    <row r="81" ht="27" customHeight="1" spans="1:11">
      <c r="A81" s="191" t="s">
        <v>378</v>
      </c>
      <c r="B81" s="13" t="s">
        <v>377</v>
      </c>
      <c r="C81" s="13" t="s">
        <v>542</v>
      </c>
      <c r="D81" s="13" t="s">
        <v>405</v>
      </c>
      <c r="E81" s="13" t="s">
        <v>420</v>
      </c>
      <c r="F81" s="13" t="s">
        <v>546</v>
      </c>
      <c r="G81" s="13" t="s">
        <v>422</v>
      </c>
      <c r="H81" s="13" t="s">
        <v>423</v>
      </c>
      <c r="I81" s="13" t="s">
        <v>424</v>
      </c>
      <c r="J81" s="13" t="s">
        <v>411</v>
      </c>
      <c r="K81" s="13" t="s">
        <v>588</v>
      </c>
    </row>
    <row r="82" ht="27" customHeight="1" spans="1:11">
      <c r="A82" s="191" t="s">
        <v>378</v>
      </c>
      <c r="B82" s="13" t="s">
        <v>377</v>
      </c>
      <c r="C82" s="13" t="s">
        <v>542</v>
      </c>
      <c r="D82" s="13" t="s">
        <v>405</v>
      </c>
      <c r="E82" s="13" t="s">
        <v>432</v>
      </c>
      <c r="F82" s="13" t="s">
        <v>496</v>
      </c>
      <c r="G82" s="13" t="s">
        <v>422</v>
      </c>
      <c r="H82" s="13" t="s">
        <v>423</v>
      </c>
      <c r="I82" s="13" t="s">
        <v>424</v>
      </c>
      <c r="J82" s="13" t="s">
        <v>411</v>
      </c>
      <c r="K82" s="13" t="s">
        <v>589</v>
      </c>
    </row>
    <row r="83" ht="27" customHeight="1" spans="1:11">
      <c r="A83" s="191" t="s">
        <v>378</v>
      </c>
      <c r="B83" s="13" t="s">
        <v>377</v>
      </c>
      <c r="C83" s="13" t="s">
        <v>542</v>
      </c>
      <c r="D83" s="13" t="s">
        <v>405</v>
      </c>
      <c r="E83" s="13" t="s">
        <v>432</v>
      </c>
      <c r="F83" s="13" t="s">
        <v>548</v>
      </c>
      <c r="G83" s="13" t="s">
        <v>422</v>
      </c>
      <c r="H83" s="13" t="s">
        <v>423</v>
      </c>
      <c r="I83" s="13" t="s">
        <v>424</v>
      </c>
      <c r="J83" s="13" t="s">
        <v>411</v>
      </c>
      <c r="K83" s="13" t="s">
        <v>590</v>
      </c>
    </row>
    <row r="84" ht="27" customHeight="1" spans="1:11">
      <c r="A84" s="191" t="s">
        <v>378</v>
      </c>
      <c r="B84" s="13" t="s">
        <v>377</v>
      </c>
      <c r="C84" s="13" t="s">
        <v>542</v>
      </c>
      <c r="D84" s="13" t="s">
        <v>450</v>
      </c>
      <c r="E84" s="13" t="s">
        <v>451</v>
      </c>
      <c r="F84" s="13" t="s">
        <v>550</v>
      </c>
      <c r="G84" s="13" t="s">
        <v>408</v>
      </c>
      <c r="H84" s="13" t="s">
        <v>438</v>
      </c>
      <c r="I84" s="13"/>
      <c r="J84" s="13" t="s">
        <v>470</v>
      </c>
      <c r="K84" s="13" t="s">
        <v>550</v>
      </c>
    </row>
    <row r="85" ht="27" customHeight="1" spans="1:11">
      <c r="A85" s="191" t="s">
        <v>378</v>
      </c>
      <c r="B85" s="13" t="s">
        <v>377</v>
      </c>
      <c r="C85" s="13" t="s">
        <v>542</v>
      </c>
      <c r="D85" s="13" t="s">
        <v>435</v>
      </c>
      <c r="E85" s="13" t="s">
        <v>436</v>
      </c>
      <c r="F85" s="13" t="s">
        <v>551</v>
      </c>
      <c r="G85" s="13" t="s">
        <v>408</v>
      </c>
      <c r="H85" s="13" t="s">
        <v>438</v>
      </c>
      <c r="I85" s="13" t="s">
        <v>424</v>
      </c>
      <c r="J85" s="13" t="s">
        <v>411</v>
      </c>
      <c r="K85" s="13" t="s">
        <v>591</v>
      </c>
    </row>
  </sheetData>
  <mergeCells count="34">
    <mergeCell ref="B2:K2"/>
    <mergeCell ref="A8:A17"/>
    <mergeCell ref="A18:A23"/>
    <mergeCell ref="A24:A31"/>
    <mergeCell ref="A32:A41"/>
    <mergeCell ref="A42:A48"/>
    <mergeCell ref="A49:A57"/>
    <mergeCell ref="A58:A60"/>
    <mergeCell ref="A61:A65"/>
    <mergeCell ref="A66:A72"/>
    <mergeCell ref="A73:A79"/>
    <mergeCell ref="A80:A85"/>
    <mergeCell ref="B8:B17"/>
    <mergeCell ref="B18:B23"/>
    <mergeCell ref="B24:B31"/>
    <mergeCell ref="B32:B41"/>
    <mergeCell ref="B42:B48"/>
    <mergeCell ref="B49:B57"/>
    <mergeCell ref="B58:B60"/>
    <mergeCell ref="B61:B65"/>
    <mergeCell ref="B66:B72"/>
    <mergeCell ref="B73:B79"/>
    <mergeCell ref="B80:B85"/>
    <mergeCell ref="C8:C17"/>
    <mergeCell ref="C18:C23"/>
    <mergeCell ref="C24:C31"/>
    <mergeCell ref="C32:C41"/>
    <mergeCell ref="C42:C48"/>
    <mergeCell ref="C49:C57"/>
    <mergeCell ref="C58:C60"/>
    <mergeCell ref="C61:C65"/>
    <mergeCell ref="C66:C72"/>
    <mergeCell ref="C73:C79"/>
    <mergeCell ref="C80:C85"/>
  </mergeCells>
  <pageMargins left="0.75" right="0.75" top="1" bottom="1" header="0.5" footer="0.5"/>
  <pageSetup paperSize="9" scale="62"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7"/>
  <sheetViews>
    <sheetView workbookViewId="0">
      <selection activeCell="A4" sqref="A4"/>
    </sheetView>
  </sheetViews>
  <sheetFormatPr defaultColWidth="9.14166666666667" defaultRowHeight="12" customHeight="1"/>
  <cols>
    <col min="1" max="1" width="38.025" customWidth="1"/>
    <col min="2" max="2" width="15.6333333333333" customWidth="1"/>
    <col min="3" max="3" width="20.5" customWidth="1"/>
    <col min="4" max="4" width="9.5" customWidth="1"/>
    <col min="5" max="5" width="15.6333333333333" customWidth="1"/>
    <col min="6" max="6" width="17.5" customWidth="1"/>
    <col min="7" max="9" width="9.38333333333333" customWidth="1"/>
    <col min="10" max="10" width="10.75" customWidth="1"/>
    <col min="11" max="11" width="23.575" customWidth="1"/>
  </cols>
  <sheetData>
    <row r="1" ht="17.25" customHeight="1" spans="11:11">
      <c r="K1" s="84" t="s">
        <v>592</v>
      </c>
    </row>
    <row r="2" ht="28.5" customHeight="1" spans="2:11">
      <c r="B2" s="172" t="s">
        <v>593</v>
      </c>
      <c r="C2" s="20"/>
      <c r="D2" s="20"/>
      <c r="E2" s="20"/>
      <c r="F2" s="20"/>
      <c r="G2" s="90"/>
      <c r="H2" s="20"/>
      <c r="I2" s="90"/>
      <c r="J2" s="90"/>
      <c r="K2" s="20"/>
    </row>
    <row r="3" ht="21" customHeight="1" spans="1:2">
      <c r="A3" t="str">
        <f>"单位名称："&amp;"曲靖市公安局交通警察支队"</f>
        <v>单位名称：曲靖市公安局交通警察支队</v>
      </c>
      <c r="B3" s="173"/>
    </row>
    <row r="4" ht="44.25" customHeight="1" spans="1:11">
      <c r="A4" s="174" t="s">
        <v>265</v>
      </c>
      <c r="B4" s="47" t="s">
        <v>394</v>
      </c>
      <c r="C4" s="47" t="s">
        <v>395</v>
      </c>
      <c r="D4" s="47" t="s">
        <v>396</v>
      </c>
      <c r="E4" s="47" t="s">
        <v>397</v>
      </c>
      <c r="F4" s="47" t="s">
        <v>398</v>
      </c>
      <c r="G4" s="67" t="s">
        <v>399</v>
      </c>
      <c r="H4" s="47" t="s">
        <v>400</v>
      </c>
      <c r="I4" s="67" t="s">
        <v>401</v>
      </c>
      <c r="J4" s="67" t="s">
        <v>402</v>
      </c>
      <c r="K4" s="47" t="s">
        <v>403</v>
      </c>
    </row>
    <row r="5" ht="14.25" customHeight="1" spans="1:11">
      <c r="A5" s="175">
        <v>1</v>
      </c>
      <c r="B5" s="176">
        <v>2</v>
      </c>
      <c r="C5" s="177">
        <v>3</v>
      </c>
      <c r="D5" s="178">
        <v>4</v>
      </c>
      <c r="E5" s="178">
        <v>5</v>
      </c>
      <c r="F5" s="178">
        <v>6</v>
      </c>
      <c r="G5" s="178">
        <v>7</v>
      </c>
      <c r="H5" s="177">
        <v>8</v>
      </c>
      <c r="I5" s="178">
        <v>8</v>
      </c>
      <c r="J5" s="177">
        <v>10</v>
      </c>
      <c r="K5" s="177">
        <v>11</v>
      </c>
    </row>
    <row r="6" ht="44" customHeight="1" spans="1:11">
      <c r="A6" s="357" t="s">
        <v>289</v>
      </c>
      <c r="B6" s="180" t="s">
        <v>594</v>
      </c>
      <c r="C6" s="181" t="s">
        <v>595</v>
      </c>
      <c r="D6" s="181" t="s">
        <v>405</v>
      </c>
      <c r="E6" s="181" t="s">
        <v>406</v>
      </c>
      <c r="F6" s="182" t="s">
        <v>596</v>
      </c>
      <c r="G6" s="181" t="s">
        <v>422</v>
      </c>
      <c r="H6" s="182" t="s">
        <v>597</v>
      </c>
      <c r="I6" s="181" t="s">
        <v>598</v>
      </c>
      <c r="J6" s="181" t="s">
        <v>411</v>
      </c>
      <c r="K6" s="182" t="s">
        <v>599</v>
      </c>
    </row>
    <row r="7" ht="44" customHeight="1" spans="1:11">
      <c r="A7" s="183"/>
      <c r="B7" s="184"/>
      <c r="C7" s="181" t="s">
        <v>595</v>
      </c>
      <c r="D7" s="181" t="s">
        <v>405</v>
      </c>
      <c r="E7" s="181" t="s">
        <v>406</v>
      </c>
      <c r="F7" s="182" t="s">
        <v>600</v>
      </c>
      <c r="G7" s="181" t="s">
        <v>422</v>
      </c>
      <c r="H7" s="182" t="s">
        <v>601</v>
      </c>
      <c r="I7" s="181" t="s">
        <v>598</v>
      </c>
      <c r="J7" s="181" t="s">
        <v>411</v>
      </c>
      <c r="K7" s="182" t="s">
        <v>602</v>
      </c>
    </row>
    <row r="8" ht="44" customHeight="1" spans="1:11">
      <c r="A8" s="183"/>
      <c r="B8" s="184"/>
      <c r="C8" s="181" t="s">
        <v>595</v>
      </c>
      <c r="D8" s="181" t="s">
        <v>405</v>
      </c>
      <c r="E8" s="181" t="s">
        <v>406</v>
      </c>
      <c r="F8" s="182" t="s">
        <v>603</v>
      </c>
      <c r="G8" s="181" t="s">
        <v>422</v>
      </c>
      <c r="H8" s="182" t="s">
        <v>604</v>
      </c>
      <c r="I8" s="181" t="s">
        <v>598</v>
      </c>
      <c r="J8" s="181" t="s">
        <v>411</v>
      </c>
      <c r="K8" s="182" t="s">
        <v>605</v>
      </c>
    </row>
    <row r="9" ht="44" customHeight="1" spans="1:11">
      <c r="A9" s="183"/>
      <c r="B9" s="184"/>
      <c r="C9" s="181" t="s">
        <v>595</v>
      </c>
      <c r="D9" s="181" t="s">
        <v>450</v>
      </c>
      <c r="E9" s="181" t="s">
        <v>451</v>
      </c>
      <c r="F9" s="182" t="s">
        <v>606</v>
      </c>
      <c r="G9" s="181" t="s">
        <v>422</v>
      </c>
      <c r="H9" s="182" t="s">
        <v>607</v>
      </c>
      <c r="I9" s="181" t="s">
        <v>608</v>
      </c>
      <c r="J9" s="181" t="s">
        <v>470</v>
      </c>
      <c r="K9" s="182" t="s">
        <v>609</v>
      </c>
    </row>
    <row r="10" ht="44" customHeight="1" spans="1:11">
      <c r="A10" s="183"/>
      <c r="B10" s="184"/>
      <c r="C10" s="181" t="s">
        <v>595</v>
      </c>
      <c r="D10" s="181" t="s">
        <v>435</v>
      </c>
      <c r="E10" s="181" t="s">
        <v>436</v>
      </c>
      <c r="F10" s="182" t="s">
        <v>610</v>
      </c>
      <c r="G10" s="181" t="s">
        <v>408</v>
      </c>
      <c r="H10" s="182" t="s">
        <v>438</v>
      </c>
      <c r="I10" s="181" t="s">
        <v>424</v>
      </c>
      <c r="J10" s="181" t="s">
        <v>411</v>
      </c>
      <c r="K10" s="182" t="s">
        <v>611</v>
      </c>
    </row>
    <row r="11" ht="44" customHeight="1" spans="1:11">
      <c r="A11" s="185"/>
      <c r="B11" s="186"/>
      <c r="C11" s="181" t="s">
        <v>595</v>
      </c>
      <c r="D11" s="181" t="s">
        <v>435</v>
      </c>
      <c r="E11" s="181" t="s">
        <v>436</v>
      </c>
      <c r="F11" s="182" t="s">
        <v>612</v>
      </c>
      <c r="G11" s="181" t="s">
        <v>408</v>
      </c>
      <c r="H11" s="182" t="s">
        <v>438</v>
      </c>
      <c r="I11" s="181" t="s">
        <v>424</v>
      </c>
      <c r="J11" s="181" t="s">
        <v>411</v>
      </c>
      <c r="K11" s="182" t="s">
        <v>613</v>
      </c>
    </row>
    <row r="12" ht="44" customHeight="1" spans="1:11">
      <c r="A12" s="357" t="s">
        <v>307</v>
      </c>
      <c r="B12" s="180" t="s">
        <v>614</v>
      </c>
      <c r="C12" s="181" t="s">
        <v>595</v>
      </c>
      <c r="D12" s="181" t="s">
        <v>405</v>
      </c>
      <c r="E12" s="181" t="s">
        <v>406</v>
      </c>
      <c r="F12" s="182" t="s">
        <v>596</v>
      </c>
      <c r="G12" s="181" t="s">
        <v>422</v>
      </c>
      <c r="H12" s="182" t="s">
        <v>597</v>
      </c>
      <c r="I12" s="181" t="s">
        <v>598</v>
      </c>
      <c r="J12" s="181" t="s">
        <v>411</v>
      </c>
      <c r="K12" s="182" t="s">
        <v>599</v>
      </c>
    </row>
    <row r="13" ht="44" customHeight="1" spans="1:11">
      <c r="A13" s="183"/>
      <c r="B13" s="184"/>
      <c r="C13" s="181" t="s">
        <v>595</v>
      </c>
      <c r="D13" s="181" t="s">
        <v>405</v>
      </c>
      <c r="E13" s="181" t="s">
        <v>406</v>
      </c>
      <c r="F13" s="182" t="s">
        <v>600</v>
      </c>
      <c r="G13" s="181" t="s">
        <v>422</v>
      </c>
      <c r="H13" s="182" t="s">
        <v>601</v>
      </c>
      <c r="I13" s="181" t="s">
        <v>598</v>
      </c>
      <c r="J13" s="181" t="s">
        <v>411</v>
      </c>
      <c r="K13" s="182" t="s">
        <v>602</v>
      </c>
    </row>
    <row r="14" ht="44" customHeight="1" spans="1:11">
      <c r="A14" s="183"/>
      <c r="B14" s="184"/>
      <c r="C14" s="181" t="s">
        <v>595</v>
      </c>
      <c r="D14" s="181" t="s">
        <v>405</v>
      </c>
      <c r="E14" s="181" t="s">
        <v>406</v>
      </c>
      <c r="F14" s="182" t="s">
        <v>603</v>
      </c>
      <c r="G14" s="181" t="s">
        <v>422</v>
      </c>
      <c r="H14" s="182" t="s">
        <v>604</v>
      </c>
      <c r="I14" s="181" t="s">
        <v>598</v>
      </c>
      <c r="J14" s="181" t="s">
        <v>411</v>
      </c>
      <c r="K14" s="182" t="s">
        <v>605</v>
      </c>
    </row>
    <row r="15" ht="44" customHeight="1" spans="1:11">
      <c r="A15" s="183"/>
      <c r="B15" s="184"/>
      <c r="C15" s="181" t="s">
        <v>595</v>
      </c>
      <c r="D15" s="181" t="s">
        <v>450</v>
      </c>
      <c r="E15" s="181" t="s">
        <v>451</v>
      </c>
      <c r="F15" s="182" t="s">
        <v>606</v>
      </c>
      <c r="G15" s="181" t="s">
        <v>422</v>
      </c>
      <c r="H15" s="182" t="s">
        <v>607</v>
      </c>
      <c r="I15" s="181" t="s">
        <v>608</v>
      </c>
      <c r="J15" s="181" t="s">
        <v>470</v>
      </c>
      <c r="K15" s="182" t="s">
        <v>609</v>
      </c>
    </row>
    <row r="16" ht="44" customHeight="1" spans="1:11">
      <c r="A16" s="183"/>
      <c r="B16" s="184"/>
      <c r="C16" s="181" t="s">
        <v>595</v>
      </c>
      <c r="D16" s="181" t="s">
        <v>435</v>
      </c>
      <c r="E16" s="181" t="s">
        <v>436</v>
      </c>
      <c r="F16" s="182" t="s">
        <v>610</v>
      </c>
      <c r="G16" s="181" t="s">
        <v>408</v>
      </c>
      <c r="H16" s="182" t="s">
        <v>438</v>
      </c>
      <c r="I16" s="181" t="s">
        <v>424</v>
      </c>
      <c r="J16" s="181" t="s">
        <v>411</v>
      </c>
      <c r="K16" s="182" t="s">
        <v>611</v>
      </c>
    </row>
    <row r="17" ht="44" customHeight="1" spans="1:11">
      <c r="A17" s="185"/>
      <c r="B17" s="186"/>
      <c r="C17" s="181" t="s">
        <v>595</v>
      </c>
      <c r="D17" s="181" t="s">
        <v>435</v>
      </c>
      <c r="E17" s="181" t="s">
        <v>436</v>
      </c>
      <c r="F17" s="182" t="s">
        <v>612</v>
      </c>
      <c r="G17" s="181" t="s">
        <v>408</v>
      </c>
      <c r="H17" s="182" t="s">
        <v>438</v>
      </c>
      <c r="I17" s="181" t="s">
        <v>424</v>
      </c>
      <c r="J17" s="181" t="s">
        <v>411</v>
      </c>
      <c r="K17" s="182" t="s">
        <v>613</v>
      </c>
    </row>
  </sheetData>
  <mergeCells count="5">
    <mergeCell ref="B2:K2"/>
    <mergeCell ref="A6:A11"/>
    <mergeCell ref="A12:A17"/>
    <mergeCell ref="B6:B11"/>
    <mergeCell ref="B12:B17"/>
  </mergeCells>
  <pageMargins left="0.75" right="0.75" top="1" bottom="1" header="0.5" footer="0.5"/>
  <pageSetup paperSize="9" scale="61"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workbookViewId="0">
      <selection activeCell="A4" sqref="A4:A5"/>
    </sheetView>
  </sheetViews>
  <sheetFormatPr defaultColWidth="9.14166666666667" defaultRowHeight="14.25" customHeight="1" outlineLevelCol="5"/>
  <cols>
    <col min="1" max="1" width="26.85" customWidth="1"/>
    <col min="2" max="2" width="34.2833333333333" customWidth="1"/>
    <col min="3" max="3" width="30.425" customWidth="1"/>
    <col min="4" max="4" width="28.7166666666667" customWidth="1"/>
    <col min="5" max="6" width="26.85" customWidth="1"/>
  </cols>
  <sheetData>
    <row r="1" ht="12" customHeight="1" spans="1:6">
      <c r="A1" s="147">
        <v>1</v>
      </c>
      <c r="B1" s="148">
        <v>0</v>
      </c>
      <c r="C1" s="147">
        <v>1</v>
      </c>
      <c r="D1" s="165"/>
      <c r="E1" s="165"/>
      <c r="F1" s="166" t="s">
        <v>615</v>
      </c>
    </row>
    <row r="2" ht="26.25" customHeight="1" spans="1:6">
      <c r="A2" s="151" t="s">
        <v>616</v>
      </c>
      <c r="B2" s="151" t="s">
        <v>616</v>
      </c>
      <c r="C2" s="152"/>
      <c r="D2" s="167"/>
      <c r="E2" s="167"/>
      <c r="F2" s="167"/>
    </row>
    <row r="3" ht="22" customHeight="1" spans="1:6">
      <c r="A3" s="4" t="str">
        <f>"单位名称："&amp;"曲靖市公安局交通警察支队"</f>
        <v>单位名称：曲靖市公安局交通警察支队</v>
      </c>
      <c r="B3" s="4" t="s">
        <v>617</v>
      </c>
      <c r="C3" s="155"/>
      <c r="D3" s="146"/>
      <c r="E3" s="146"/>
      <c r="F3" s="146" t="str">
        <f>"单位："&amp;"万元"</f>
        <v>单位：万元</v>
      </c>
    </row>
    <row r="4" ht="19.5" customHeight="1" spans="1:6">
      <c r="A4" s="81" t="s">
        <v>618</v>
      </c>
      <c r="B4" s="168" t="s">
        <v>46</v>
      </c>
      <c r="C4" s="81" t="s">
        <v>47</v>
      </c>
      <c r="D4" s="10" t="s">
        <v>619</v>
      </c>
      <c r="E4" s="10"/>
      <c r="F4" s="10"/>
    </row>
    <row r="5" ht="18.75" customHeight="1" spans="1:6">
      <c r="A5" s="81"/>
      <c r="B5" s="169"/>
      <c r="C5" s="81"/>
      <c r="D5" s="10" t="s">
        <v>28</v>
      </c>
      <c r="E5" s="10" t="s">
        <v>48</v>
      </c>
      <c r="F5" s="10" t="s">
        <v>49</v>
      </c>
    </row>
    <row r="6" ht="28" customHeight="1" spans="1:6">
      <c r="A6" s="67">
        <v>1</v>
      </c>
      <c r="B6" s="161" t="s">
        <v>141</v>
      </c>
      <c r="C6" s="67">
        <v>3</v>
      </c>
      <c r="D6" s="80">
        <v>4</v>
      </c>
      <c r="E6" s="80">
        <v>5</v>
      </c>
      <c r="F6" s="80">
        <v>6</v>
      </c>
    </row>
    <row r="7" ht="28" customHeight="1" spans="1:6">
      <c r="A7" s="13"/>
      <c r="B7" s="14"/>
      <c r="C7" s="14"/>
      <c r="D7" s="33"/>
      <c r="E7" s="33"/>
      <c r="F7" s="33"/>
    </row>
    <row r="8" ht="28" customHeight="1" spans="1:6">
      <c r="A8" s="14"/>
      <c r="B8" s="13"/>
      <c r="C8" s="13"/>
      <c r="D8" s="33"/>
      <c r="E8" s="33"/>
      <c r="F8" s="33"/>
    </row>
    <row r="9" ht="28" customHeight="1" spans="1:6">
      <c r="A9" s="170" t="s">
        <v>99</v>
      </c>
      <c r="B9" s="170" t="s">
        <v>99</v>
      </c>
      <c r="C9" s="171" t="s">
        <v>99</v>
      </c>
      <c r="D9" s="15"/>
      <c r="E9" s="15"/>
      <c r="F9" s="15"/>
    </row>
    <row r="10" ht="28" customHeight="1" spans="1:1">
      <c r="A10" t="s">
        <v>620</v>
      </c>
    </row>
  </sheetData>
  <mergeCells count="7">
    <mergeCell ref="A2:F2"/>
    <mergeCell ref="A3:C3"/>
    <mergeCell ref="D4:F4"/>
    <mergeCell ref="A9:C9"/>
    <mergeCell ref="A4:A5"/>
    <mergeCell ref="B4:B5"/>
    <mergeCell ref="C4:C5"/>
  </mergeCells>
  <pageMargins left="0.75" right="0.75" top="1" bottom="1" header="0.5" footer="0.5"/>
  <pageSetup paperSize="9" scale="66"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workbookViewId="0">
      <selection activeCell="A4" sqref="A4:A5"/>
    </sheetView>
  </sheetViews>
  <sheetFormatPr defaultColWidth="9.14166666666667" defaultRowHeight="14.25" customHeight="1" outlineLevelCol="5"/>
  <cols>
    <col min="1" max="1" width="23.575" customWidth="1"/>
    <col min="2" max="2" width="30.425" customWidth="1"/>
    <col min="3" max="3" width="26.1416666666667" customWidth="1"/>
    <col min="4" max="4" width="25.2833333333333" customWidth="1"/>
    <col min="5" max="6" width="23.575" customWidth="1"/>
  </cols>
  <sheetData>
    <row r="1" ht="12" customHeight="1" spans="1:6">
      <c r="A1" s="147">
        <v>1</v>
      </c>
      <c r="B1" s="148">
        <v>0</v>
      </c>
      <c r="C1" s="147">
        <v>1</v>
      </c>
      <c r="D1" s="149"/>
      <c r="E1" s="149"/>
      <c r="F1" s="150" t="s">
        <v>615</v>
      </c>
    </row>
    <row r="2" ht="26.25" customHeight="1" spans="1:6">
      <c r="A2" s="151" t="s">
        <v>621</v>
      </c>
      <c r="B2" s="151" t="s">
        <v>616</v>
      </c>
      <c r="C2" s="152"/>
      <c r="D2" s="153"/>
      <c r="E2" s="153"/>
      <c r="F2" s="153"/>
    </row>
    <row r="3" ht="24" customHeight="1" spans="1:6">
      <c r="A3" s="4" t="str">
        <f>"单位名称："&amp;"曲靖市公安局交通警察支队"</f>
        <v>单位名称：曲靖市公安局交通警察支队</v>
      </c>
      <c r="B3" s="154" t="s">
        <v>617</v>
      </c>
      <c r="C3" s="155"/>
      <c r="D3" s="156"/>
      <c r="E3" s="156"/>
      <c r="F3" s="146" t="str">
        <f>"单位："&amp;"万元"</f>
        <v>单位：万元</v>
      </c>
    </row>
    <row r="4" ht="19.5" customHeight="1" spans="1:6">
      <c r="A4" s="157" t="s">
        <v>618</v>
      </c>
      <c r="B4" s="158" t="s">
        <v>46</v>
      </c>
      <c r="C4" s="157" t="s">
        <v>47</v>
      </c>
      <c r="D4" s="38" t="s">
        <v>622</v>
      </c>
      <c r="E4" s="39"/>
      <c r="F4" s="40"/>
    </row>
    <row r="5" ht="18.75" customHeight="1" spans="1:6">
      <c r="A5" s="159"/>
      <c r="B5" s="160"/>
      <c r="C5" s="159"/>
      <c r="D5" s="25" t="s">
        <v>28</v>
      </c>
      <c r="E5" s="38" t="s">
        <v>48</v>
      </c>
      <c r="F5" s="25" t="s">
        <v>49</v>
      </c>
    </row>
    <row r="6" ht="27" customHeight="1" spans="1:6">
      <c r="A6" s="67">
        <v>1</v>
      </c>
      <c r="B6" s="161" t="s">
        <v>141</v>
      </c>
      <c r="C6" s="67">
        <v>3</v>
      </c>
      <c r="D6" s="80">
        <v>4</v>
      </c>
      <c r="E6" s="80">
        <v>5</v>
      </c>
      <c r="F6" s="80">
        <v>6</v>
      </c>
    </row>
    <row r="7" ht="27" customHeight="1" spans="1:6">
      <c r="A7" s="13"/>
      <c r="B7" s="162"/>
      <c r="C7" s="162"/>
      <c r="D7" s="33"/>
      <c r="E7" s="33"/>
      <c r="F7" s="33"/>
    </row>
    <row r="8" ht="27" customHeight="1" spans="1:6">
      <c r="A8" s="162"/>
      <c r="B8" s="13"/>
      <c r="C8" s="13"/>
      <c r="D8" s="33"/>
      <c r="E8" s="33"/>
      <c r="F8" s="33"/>
    </row>
    <row r="9" ht="27" customHeight="1" spans="1:6">
      <c r="A9" s="163" t="s">
        <v>99</v>
      </c>
      <c r="B9" s="163" t="s">
        <v>99</v>
      </c>
      <c r="C9" s="164" t="s">
        <v>99</v>
      </c>
      <c r="D9" s="15"/>
      <c r="E9" s="15"/>
      <c r="F9" s="15"/>
    </row>
    <row r="10" ht="27" customHeight="1" spans="1:1">
      <c r="A10" t="s">
        <v>623</v>
      </c>
    </row>
  </sheetData>
  <mergeCells count="7">
    <mergeCell ref="A2:F2"/>
    <mergeCell ref="A3:C3"/>
    <mergeCell ref="D4:F4"/>
    <mergeCell ref="A9:C9"/>
    <mergeCell ref="A4:A5"/>
    <mergeCell ref="B4:B5"/>
    <mergeCell ref="C4:C5"/>
  </mergeCells>
  <pageMargins left="0.75" right="0.75" top="1" bottom="1" header="0.5" footer="0.5"/>
  <pageSetup paperSize="9" scale="75"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9"/>
  <sheetViews>
    <sheetView topLeftCell="A3" workbookViewId="0">
      <selection activeCell="A4" sqref="A4:A6"/>
    </sheetView>
  </sheetViews>
  <sheetFormatPr defaultColWidth="9.14166666666667" defaultRowHeight="14.25" customHeight="1"/>
  <cols>
    <col min="1" max="2" width="23.575" customWidth="1"/>
    <col min="3" max="3" width="27" customWidth="1"/>
    <col min="4" max="4" width="11.25" style="41" customWidth="1"/>
    <col min="5" max="5" width="8.38333333333333" customWidth="1"/>
    <col min="6" max="8" width="10.75" customWidth="1"/>
    <col min="9" max="17" width="8.75" customWidth="1"/>
  </cols>
  <sheetData>
    <row r="1" ht="13.5" customHeight="1" spans="15:17">
      <c r="O1" s="84"/>
      <c r="P1" s="84"/>
      <c r="Q1" s="42" t="s">
        <v>624</v>
      </c>
    </row>
    <row r="2" ht="27.75" customHeight="1" spans="1:17">
      <c r="A2" s="43" t="s">
        <v>625</v>
      </c>
      <c r="B2" s="20"/>
      <c r="C2" s="20"/>
      <c r="D2" s="125"/>
      <c r="E2" s="20"/>
      <c r="F2" s="20"/>
      <c r="G2" s="20"/>
      <c r="H2" s="20"/>
      <c r="I2" s="20"/>
      <c r="J2" s="20"/>
      <c r="K2" s="90"/>
      <c r="L2" s="20"/>
      <c r="M2" s="20"/>
      <c r="N2" s="20"/>
      <c r="O2" s="90"/>
      <c r="P2" s="90"/>
      <c r="Q2" s="20"/>
    </row>
    <row r="3" ht="23" customHeight="1" spans="1:17">
      <c r="A3" s="5" t="str">
        <f>"单位名称："&amp;"曲靖市公安局交通警察支队"</f>
        <v>单位名称：曲靖市公安局交通警察支队</v>
      </c>
      <c r="B3" s="22"/>
      <c r="C3" s="22"/>
      <c r="D3" s="126"/>
      <c r="E3" s="22"/>
      <c r="F3" s="22"/>
      <c r="G3" s="22"/>
      <c r="H3" s="22"/>
      <c r="I3" s="22"/>
      <c r="J3" s="22"/>
      <c r="O3" s="113"/>
      <c r="P3" s="113"/>
      <c r="Q3" s="146" t="str">
        <f>"单位："&amp;"万元"</f>
        <v>单位：万元</v>
      </c>
    </row>
    <row r="4" ht="15.75" customHeight="1" spans="1:17">
      <c r="A4" s="24" t="s">
        <v>626</v>
      </c>
      <c r="B4" s="127" t="s">
        <v>627</v>
      </c>
      <c r="C4" s="127" t="s">
        <v>628</v>
      </c>
      <c r="D4" s="128" t="s">
        <v>629</v>
      </c>
      <c r="E4" s="127" t="s">
        <v>630</v>
      </c>
      <c r="F4" s="127" t="s">
        <v>631</v>
      </c>
      <c r="G4" s="45" t="s">
        <v>271</v>
      </c>
      <c r="H4" s="45"/>
      <c r="I4" s="45"/>
      <c r="J4" s="45"/>
      <c r="K4" s="140"/>
      <c r="L4" s="45"/>
      <c r="M4" s="45"/>
      <c r="N4" s="45"/>
      <c r="O4" s="141"/>
      <c r="P4" s="140"/>
      <c r="Q4" s="46"/>
    </row>
    <row r="5" ht="17.25" customHeight="1" spans="1:17">
      <c r="A5" s="27"/>
      <c r="B5" s="129"/>
      <c r="C5" s="129"/>
      <c r="D5" s="130"/>
      <c r="E5" s="129"/>
      <c r="F5" s="129"/>
      <c r="G5" s="129" t="s">
        <v>28</v>
      </c>
      <c r="H5" s="129" t="s">
        <v>31</v>
      </c>
      <c r="I5" s="129" t="s">
        <v>632</v>
      </c>
      <c r="J5" s="129" t="s">
        <v>633</v>
      </c>
      <c r="K5" s="142" t="s">
        <v>634</v>
      </c>
      <c r="L5" s="143" t="s">
        <v>35</v>
      </c>
      <c r="M5" s="143"/>
      <c r="N5" s="143"/>
      <c r="O5" s="144"/>
      <c r="P5" s="145"/>
      <c r="Q5" s="102"/>
    </row>
    <row r="6" ht="54" customHeight="1" spans="1:17">
      <c r="A6" s="30"/>
      <c r="B6" s="102"/>
      <c r="C6" s="102"/>
      <c r="D6" s="131"/>
      <c r="E6" s="102"/>
      <c r="F6" s="102"/>
      <c r="G6" s="102"/>
      <c r="H6" s="102" t="s">
        <v>30</v>
      </c>
      <c r="I6" s="102"/>
      <c r="J6" s="102"/>
      <c r="K6" s="103"/>
      <c r="L6" s="102" t="s">
        <v>30</v>
      </c>
      <c r="M6" s="102" t="s">
        <v>36</v>
      </c>
      <c r="N6" s="102" t="s">
        <v>280</v>
      </c>
      <c r="O6" s="68" t="s">
        <v>38</v>
      </c>
      <c r="P6" s="103" t="s">
        <v>39</v>
      </c>
      <c r="Q6" s="102" t="s">
        <v>40</v>
      </c>
    </row>
    <row r="7" ht="15" customHeight="1" spans="1:17">
      <c r="A7" s="31">
        <v>1</v>
      </c>
      <c r="B7" s="132">
        <v>2</v>
      </c>
      <c r="C7" s="132">
        <v>3</v>
      </c>
      <c r="D7" s="133">
        <v>4</v>
      </c>
      <c r="E7" s="132">
        <v>5</v>
      </c>
      <c r="F7" s="132">
        <v>6</v>
      </c>
      <c r="G7" s="134">
        <v>7</v>
      </c>
      <c r="H7" s="134">
        <v>8</v>
      </c>
      <c r="I7" s="134">
        <v>9</v>
      </c>
      <c r="J7" s="134">
        <v>10</v>
      </c>
      <c r="K7" s="134">
        <v>11</v>
      </c>
      <c r="L7" s="134">
        <v>12</v>
      </c>
      <c r="M7" s="134">
        <v>13</v>
      </c>
      <c r="N7" s="134">
        <v>14</v>
      </c>
      <c r="O7" s="134">
        <v>15</v>
      </c>
      <c r="P7" s="134">
        <v>16</v>
      </c>
      <c r="Q7" s="134">
        <v>17</v>
      </c>
    </row>
    <row r="8" ht="21" customHeight="1" spans="1:17">
      <c r="A8" s="13" t="s">
        <v>635</v>
      </c>
      <c r="B8" s="104"/>
      <c r="C8" s="104"/>
      <c r="D8" s="135"/>
      <c r="E8" s="136"/>
      <c r="F8" s="15">
        <v>5805.155</v>
      </c>
      <c r="G8" s="15">
        <v>5805.155</v>
      </c>
      <c r="H8" s="15">
        <v>5805.155</v>
      </c>
      <c r="I8" s="15"/>
      <c r="J8" s="15"/>
      <c r="K8" s="15"/>
      <c r="L8" s="15"/>
      <c r="M8" s="15"/>
      <c r="N8" s="15"/>
      <c r="O8" s="15"/>
      <c r="P8" s="15"/>
      <c r="Q8" s="15"/>
    </row>
    <row r="9" ht="25.5" customHeight="1" spans="1:17">
      <c r="A9" s="13" t="s">
        <v>374</v>
      </c>
      <c r="B9" s="13" t="s">
        <v>636</v>
      </c>
      <c r="C9" s="13" t="s">
        <v>637</v>
      </c>
      <c r="D9" s="137" t="s">
        <v>638</v>
      </c>
      <c r="E9" s="138" t="s">
        <v>140</v>
      </c>
      <c r="F9" s="15">
        <v>40</v>
      </c>
      <c r="G9" s="15">
        <v>40</v>
      </c>
      <c r="H9" s="15">
        <v>40</v>
      </c>
      <c r="I9" s="15"/>
      <c r="J9" s="15"/>
      <c r="K9" s="15"/>
      <c r="L9" s="15"/>
      <c r="M9" s="15"/>
      <c r="N9" s="15"/>
      <c r="O9" s="15"/>
      <c r="P9" s="15"/>
      <c r="Q9" s="15"/>
    </row>
    <row r="10" ht="25.5" customHeight="1" spans="1:17">
      <c r="A10" s="13" t="s">
        <v>374</v>
      </c>
      <c r="B10" s="13" t="s">
        <v>639</v>
      </c>
      <c r="C10" s="13" t="s">
        <v>640</v>
      </c>
      <c r="D10" s="137" t="s">
        <v>638</v>
      </c>
      <c r="E10" s="138" t="s">
        <v>140</v>
      </c>
      <c r="F10" s="15">
        <v>5</v>
      </c>
      <c r="G10" s="15">
        <v>5</v>
      </c>
      <c r="H10" s="15">
        <v>5</v>
      </c>
      <c r="I10" s="15"/>
      <c r="J10" s="15"/>
      <c r="K10" s="15"/>
      <c r="L10" s="15"/>
      <c r="M10" s="15"/>
      <c r="N10" s="15"/>
      <c r="O10" s="15"/>
      <c r="P10" s="15"/>
      <c r="Q10" s="15"/>
    </row>
    <row r="11" ht="25.5" customHeight="1" spans="1:17">
      <c r="A11" s="13" t="s">
        <v>366</v>
      </c>
      <c r="B11" s="13" t="s">
        <v>641</v>
      </c>
      <c r="C11" s="13" t="s">
        <v>642</v>
      </c>
      <c r="D11" s="137" t="s">
        <v>638</v>
      </c>
      <c r="E11" s="138" t="s">
        <v>140</v>
      </c>
      <c r="F11" s="15">
        <v>50</v>
      </c>
      <c r="G11" s="15">
        <v>50</v>
      </c>
      <c r="H11" s="15">
        <v>50</v>
      </c>
      <c r="I11" s="15"/>
      <c r="J11" s="15"/>
      <c r="K11" s="15"/>
      <c r="L11" s="15"/>
      <c r="M11" s="15"/>
      <c r="N11" s="15"/>
      <c r="O11" s="15"/>
      <c r="P11" s="15"/>
      <c r="Q11" s="15"/>
    </row>
    <row r="12" ht="25.5" customHeight="1" spans="1:17">
      <c r="A12" s="13" t="s">
        <v>366</v>
      </c>
      <c r="B12" s="13" t="s">
        <v>641</v>
      </c>
      <c r="C12" s="13" t="s">
        <v>642</v>
      </c>
      <c r="D12" s="137" t="s">
        <v>638</v>
      </c>
      <c r="E12" s="138" t="s">
        <v>140</v>
      </c>
      <c r="F12" s="15">
        <v>20</v>
      </c>
      <c r="G12" s="15">
        <v>20</v>
      </c>
      <c r="H12" s="15">
        <v>20</v>
      </c>
      <c r="I12" s="15"/>
      <c r="J12" s="15"/>
      <c r="K12" s="15"/>
      <c r="L12" s="15"/>
      <c r="M12" s="15"/>
      <c r="N12" s="15"/>
      <c r="O12" s="15"/>
      <c r="P12" s="15"/>
      <c r="Q12" s="15"/>
    </row>
    <row r="13" ht="25.5" customHeight="1" spans="1:17">
      <c r="A13" s="13" t="s">
        <v>354</v>
      </c>
      <c r="B13" s="13" t="s">
        <v>250</v>
      </c>
      <c r="C13" s="13" t="s">
        <v>643</v>
      </c>
      <c r="D13" s="137" t="s">
        <v>638</v>
      </c>
      <c r="E13" s="138" t="s">
        <v>140</v>
      </c>
      <c r="F13" s="15">
        <v>35.05</v>
      </c>
      <c r="G13" s="15">
        <v>35.05</v>
      </c>
      <c r="H13" s="15">
        <v>35.05</v>
      </c>
      <c r="I13" s="15"/>
      <c r="J13" s="15"/>
      <c r="K13" s="15"/>
      <c r="L13" s="15"/>
      <c r="M13" s="15"/>
      <c r="N13" s="15"/>
      <c r="O13" s="15"/>
      <c r="P13" s="15"/>
      <c r="Q13" s="15"/>
    </row>
    <row r="14" ht="25.5" customHeight="1" spans="1:17">
      <c r="A14" s="13" t="s">
        <v>354</v>
      </c>
      <c r="B14" s="13" t="s">
        <v>644</v>
      </c>
      <c r="C14" s="13" t="s">
        <v>645</v>
      </c>
      <c r="D14" s="137" t="s">
        <v>638</v>
      </c>
      <c r="E14" s="138" t="s">
        <v>140</v>
      </c>
      <c r="F14" s="15">
        <v>66</v>
      </c>
      <c r="G14" s="15">
        <v>66</v>
      </c>
      <c r="H14" s="15">
        <v>66</v>
      </c>
      <c r="I14" s="15"/>
      <c r="J14" s="15"/>
      <c r="K14" s="15"/>
      <c r="L14" s="15"/>
      <c r="M14" s="15"/>
      <c r="N14" s="15"/>
      <c r="O14" s="15"/>
      <c r="P14" s="15"/>
      <c r="Q14" s="15"/>
    </row>
    <row r="15" ht="25.5" customHeight="1" spans="1:17">
      <c r="A15" s="13" t="s">
        <v>354</v>
      </c>
      <c r="B15" s="13" t="s">
        <v>646</v>
      </c>
      <c r="C15" s="13" t="s">
        <v>647</v>
      </c>
      <c r="D15" s="137" t="s">
        <v>410</v>
      </c>
      <c r="E15" s="138" t="s">
        <v>140</v>
      </c>
      <c r="F15" s="15">
        <v>500</v>
      </c>
      <c r="G15" s="15">
        <v>500</v>
      </c>
      <c r="H15" s="15">
        <v>500</v>
      </c>
      <c r="I15" s="15"/>
      <c r="J15" s="15"/>
      <c r="K15" s="15"/>
      <c r="L15" s="15"/>
      <c r="M15" s="15"/>
      <c r="N15" s="15"/>
      <c r="O15" s="15"/>
      <c r="P15" s="15"/>
      <c r="Q15" s="15"/>
    </row>
    <row r="16" ht="25.5" customHeight="1" spans="1:17">
      <c r="A16" s="13" t="s">
        <v>354</v>
      </c>
      <c r="B16" s="13" t="s">
        <v>648</v>
      </c>
      <c r="C16" s="13" t="s">
        <v>649</v>
      </c>
      <c r="D16" s="137" t="s">
        <v>638</v>
      </c>
      <c r="E16" s="138" t="s">
        <v>140</v>
      </c>
      <c r="F16" s="15">
        <v>120</v>
      </c>
      <c r="G16" s="15">
        <v>120</v>
      </c>
      <c r="H16" s="15">
        <v>120</v>
      </c>
      <c r="I16" s="15"/>
      <c r="J16" s="15"/>
      <c r="K16" s="15"/>
      <c r="L16" s="15"/>
      <c r="M16" s="15"/>
      <c r="N16" s="15"/>
      <c r="O16" s="15"/>
      <c r="P16" s="15"/>
      <c r="Q16" s="15"/>
    </row>
    <row r="17" ht="25.5" customHeight="1" spans="1:17">
      <c r="A17" s="13" t="s">
        <v>354</v>
      </c>
      <c r="B17" s="13" t="s">
        <v>650</v>
      </c>
      <c r="C17" s="13" t="s">
        <v>649</v>
      </c>
      <c r="D17" s="137" t="s">
        <v>458</v>
      </c>
      <c r="E17" s="138" t="s">
        <v>140</v>
      </c>
      <c r="F17" s="15">
        <v>585.48</v>
      </c>
      <c r="G17" s="15">
        <v>585.48</v>
      </c>
      <c r="H17" s="15">
        <v>585.48</v>
      </c>
      <c r="I17" s="15"/>
      <c r="J17" s="15"/>
      <c r="K17" s="15"/>
      <c r="L17" s="15"/>
      <c r="M17" s="15"/>
      <c r="N17" s="15"/>
      <c r="O17" s="15"/>
      <c r="P17" s="15"/>
      <c r="Q17" s="15"/>
    </row>
    <row r="18" ht="25.5" customHeight="1" spans="1:17">
      <c r="A18" s="13" t="s">
        <v>354</v>
      </c>
      <c r="B18" s="13" t="s">
        <v>651</v>
      </c>
      <c r="C18" s="13" t="s">
        <v>649</v>
      </c>
      <c r="D18" s="137" t="s">
        <v>638</v>
      </c>
      <c r="E18" s="138" t="s">
        <v>140</v>
      </c>
      <c r="F18" s="15">
        <v>2150</v>
      </c>
      <c r="G18" s="15">
        <v>2150</v>
      </c>
      <c r="H18" s="15">
        <v>2150</v>
      </c>
      <c r="I18" s="15"/>
      <c r="J18" s="15"/>
      <c r="K18" s="15"/>
      <c r="L18" s="15"/>
      <c r="M18" s="15"/>
      <c r="N18" s="15"/>
      <c r="O18" s="15"/>
      <c r="P18" s="15"/>
      <c r="Q18" s="15"/>
    </row>
    <row r="19" ht="25.5" customHeight="1" spans="1:17">
      <c r="A19" s="13" t="s">
        <v>354</v>
      </c>
      <c r="B19" s="13" t="s">
        <v>652</v>
      </c>
      <c r="C19" s="13" t="s">
        <v>653</v>
      </c>
      <c r="D19" s="137" t="s">
        <v>410</v>
      </c>
      <c r="E19" s="138" t="s">
        <v>140</v>
      </c>
      <c r="F19" s="15">
        <v>104</v>
      </c>
      <c r="G19" s="15">
        <v>104</v>
      </c>
      <c r="H19" s="15">
        <v>104</v>
      </c>
      <c r="I19" s="15"/>
      <c r="J19" s="15"/>
      <c r="K19" s="15"/>
      <c r="L19" s="15"/>
      <c r="M19" s="15"/>
      <c r="N19" s="15"/>
      <c r="O19" s="15"/>
      <c r="P19" s="15"/>
      <c r="Q19" s="15"/>
    </row>
    <row r="20" ht="25.5" customHeight="1" spans="1:17">
      <c r="A20" s="13" t="s">
        <v>389</v>
      </c>
      <c r="B20" s="13" t="s">
        <v>389</v>
      </c>
      <c r="C20" s="13" t="s">
        <v>654</v>
      </c>
      <c r="D20" s="137" t="s">
        <v>458</v>
      </c>
      <c r="E20" s="138" t="s">
        <v>140</v>
      </c>
      <c r="F20" s="15">
        <v>718</v>
      </c>
      <c r="G20" s="15">
        <v>718</v>
      </c>
      <c r="H20" s="15">
        <v>718</v>
      </c>
      <c r="I20" s="15"/>
      <c r="J20" s="15"/>
      <c r="K20" s="15"/>
      <c r="L20" s="15"/>
      <c r="M20" s="15"/>
      <c r="N20" s="15"/>
      <c r="O20" s="15"/>
      <c r="P20" s="15"/>
      <c r="Q20" s="15"/>
    </row>
    <row r="21" ht="25.5" customHeight="1" spans="1:17">
      <c r="A21" s="13" t="s">
        <v>379</v>
      </c>
      <c r="B21" s="13" t="s">
        <v>655</v>
      </c>
      <c r="C21" s="13" t="s">
        <v>656</v>
      </c>
      <c r="D21" s="137" t="s">
        <v>638</v>
      </c>
      <c r="E21" s="138" t="s">
        <v>140</v>
      </c>
      <c r="F21" s="15">
        <v>15</v>
      </c>
      <c r="G21" s="15">
        <v>15</v>
      </c>
      <c r="H21" s="15">
        <v>15</v>
      </c>
      <c r="I21" s="15"/>
      <c r="J21" s="15"/>
      <c r="K21" s="15"/>
      <c r="L21" s="15"/>
      <c r="M21" s="15"/>
      <c r="N21" s="15"/>
      <c r="O21" s="15"/>
      <c r="P21" s="15"/>
      <c r="Q21" s="15"/>
    </row>
    <row r="22" ht="25.5" customHeight="1" spans="1:17">
      <c r="A22" s="13" t="s">
        <v>379</v>
      </c>
      <c r="B22" s="13" t="s">
        <v>657</v>
      </c>
      <c r="C22" s="13" t="s">
        <v>643</v>
      </c>
      <c r="D22" s="137" t="s">
        <v>658</v>
      </c>
      <c r="E22" s="138" t="s">
        <v>659</v>
      </c>
      <c r="F22" s="15">
        <v>235.2</v>
      </c>
      <c r="G22" s="15">
        <v>235.2</v>
      </c>
      <c r="H22" s="15">
        <v>235.2</v>
      </c>
      <c r="I22" s="15"/>
      <c r="J22" s="15"/>
      <c r="K22" s="15"/>
      <c r="L22" s="15"/>
      <c r="M22" s="15"/>
      <c r="N22" s="15"/>
      <c r="O22" s="15"/>
      <c r="P22" s="15"/>
      <c r="Q22" s="15"/>
    </row>
    <row r="23" ht="25.5" customHeight="1" spans="1:17">
      <c r="A23" s="13" t="s">
        <v>379</v>
      </c>
      <c r="B23" s="13" t="s">
        <v>660</v>
      </c>
      <c r="C23" s="13" t="s">
        <v>661</v>
      </c>
      <c r="D23" s="137" t="s">
        <v>410</v>
      </c>
      <c r="E23" s="138" t="s">
        <v>140</v>
      </c>
      <c r="F23" s="15">
        <v>500</v>
      </c>
      <c r="G23" s="15">
        <v>500</v>
      </c>
      <c r="H23" s="15">
        <v>500</v>
      </c>
      <c r="I23" s="15"/>
      <c r="J23" s="15"/>
      <c r="K23" s="15"/>
      <c r="L23" s="15"/>
      <c r="M23" s="15"/>
      <c r="N23" s="15"/>
      <c r="O23" s="15"/>
      <c r="P23" s="15"/>
      <c r="Q23" s="15"/>
    </row>
    <row r="24" ht="25.5" customHeight="1" spans="1:17">
      <c r="A24" s="13" t="s">
        <v>379</v>
      </c>
      <c r="B24" s="13" t="s">
        <v>662</v>
      </c>
      <c r="C24" s="13" t="s">
        <v>663</v>
      </c>
      <c r="D24" s="137" t="s">
        <v>410</v>
      </c>
      <c r="E24" s="138" t="s">
        <v>140</v>
      </c>
      <c r="F24" s="15">
        <v>200</v>
      </c>
      <c r="G24" s="15">
        <v>200</v>
      </c>
      <c r="H24" s="15">
        <v>200</v>
      </c>
      <c r="I24" s="15"/>
      <c r="J24" s="15"/>
      <c r="K24" s="15"/>
      <c r="L24" s="15"/>
      <c r="M24" s="15"/>
      <c r="N24" s="15"/>
      <c r="O24" s="15"/>
      <c r="P24" s="15"/>
      <c r="Q24" s="15"/>
    </row>
    <row r="25" ht="25.5" customHeight="1" spans="1:17">
      <c r="A25" s="13" t="s">
        <v>379</v>
      </c>
      <c r="B25" s="13" t="s">
        <v>664</v>
      </c>
      <c r="C25" s="13" t="s">
        <v>665</v>
      </c>
      <c r="D25" s="137" t="s">
        <v>410</v>
      </c>
      <c r="E25" s="138" t="s">
        <v>140</v>
      </c>
      <c r="F25" s="15">
        <v>300</v>
      </c>
      <c r="G25" s="15">
        <v>300</v>
      </c>
      <c r="H25" s="15">
        <v>300</v>
      </c>
      <c r="I25" s="15"/>
      <c r="J25" s="15"/>
      <c r="K25" s="15"/>
      <c r="L25" s="15"/>
      <c r="M25" s="15"/>
      <c r="N25" s="15"/>
      <c r="O25" s="15"/>
      <c r="P25" s="15"/>
      <c r="Q25" s="15"/>
    </row>
    <row r="26" ht="25.5" customHeight="1" spans="1:17">
      <c r="A26" s="13" t="s">
        <v>379</v>
      </c>
      <c r="B26" s="13" t="s">
        <v>666</v>
      </c>
      <c r="C26" s="13" t="s">
        <v>667</v>
      </c>
      <c r="D26" s="137" t="s">
        <v>458</v>
      </c>
      <c r="E26" s="138" t="s">
        <v>140</v>
      </c>
      <c r="F26" s="15">
        <v>100</v>
      </c>
      <c r="G26" s="15">
        <v>100</v>
      </c>
      <c r="H26" s="15">
        <v>100</v>
      </c>
      <c r="I26" s="15"/>
      <c r="J26" s="15"/>
      <c r="K26" s="15"/>
      <c r="L26" s="15"/>
      <c r="M26" s="15"/>
      <c r="N26" s="15"/>
      <c r="O26" s="15"/>
      <c r="P26" s="15"/>
      <c r="Q26" s="15"/>
    </row>
    <row r="27" ht="25.5" customHeight="1" spans="1:17">
      <c r="A27" s="13" t="s">
        <v>370</v>
      </c>
      <c r="B27" s="13" t="s">
        <v>668</v>
      </c>
      <c r="C27" s="13" t="s">
        <v>669</v>
      </c>
      <c r="D27" s="137" t="s">
        <v>638</v>
      </c>
      <c r="E27" s="138" t="s">
        <v>140</v>
      </c>
      <c r="F27" s="15">
        <v>16</v>
      </c>
      <c r="G27" s="15">
        <v>16</v>
      </c>
      <c r="H27" s="15">
        <v>16</v>
      </c>
      <c r="I27" s="15"/>
      <c r="J27" s="15"/>
      <c r="K27" s="15"/>
      <c r="L27" s="15"/>
      <c r="M27" s="15"/>
      <c r="N27" s="15"/>
      <c r="O27" s="15"/>
      <c r="P27" s="15"/>
      <c r="Q27" s="15"/>
    </row>
    <row r="28" ht="25.5" customHeight="1" spans="1:17">
      <c r="A28" s="13" t="s">
        <v>370</v>
      </c>
      <c r="B28" s="13" t="s">
        <v>670</v>
      </c>
      <c r="C28" s="13" t="s">
        <v>671</v>
      </c>
      <c r="D28" s="137" t="s">
        <v>638</v>
      </c>
      <c r="E28" s="138" t="s">
        <v>140</v>
      </c>
      <c r="F28" s="15">
        <v>45.425</v>
      </c>
      <c r="G28" s="15">
        <v>45.425</v>
      </c>
      <c r="H28" s="15">
        <v>45.425</v>
      </c>
      <c r="I28" s="15"/>
      <c r="J28" s="15"/>
      <c r="K28" s="15"/>
      <c r="L28" s="15"/>
      <c r="M28" s="15"/>
      <c r="N28" s="15"/>
      <c r="O28" s="15"/>
      <c r="P28" s="15"/>
      <c r="Q28" s="15"/>
    </row>
    <row r="29" ht="21" customHeight="1" spans="1:17">
      <c r="A29" s="106" t="s">
        <v>99</v>
      </c>
      <c r="B29" s="107"/>
      <c r="C29" s="107"/>
      <c r="D29" s="139"/>
      <c r="E29" s="136"/>
      <c r="F29" s="15">
        <v>5805.155</v>
      </c>
      <c r="G29" s="15">
        <v>5805.155</v>
      </c>
      <c r="H29" s="15">
        <v>5805.155</v>
      </c>
      <c r="I29" s="15"/>
      <c r="J29" s="15"/>
      <c r="K29" s="15"/>
      <c r="L29" s="15"/>
      <c r="M29" s="15"/>
      <c r="N29" s="15"/>
      <c r="O29" s="15"/>
      <c r="P29" s="15"/>
      <c r="Q29" s="15"/>
    </row>
  </sheetData>
  <autoFilter ref="A1:Q29">
    <extLst/>
  </autoFilter>
  <mergeCells count="16">
    <mergeCell ref="A2:Q2"/>
    <mergeCell ref="A3:F3"/>
    <mergeCell ref="G4:Q4"/>
    <mergeCell ref="L5:Q5"/>
    <mergeCell ref="A29:E29"/>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R11"/>
  <sheetViews>
    <sheetView workbookViewId="0">
      <selection activeCell="A4" sqref="A4:A6"/>
    </sheetView>
  </sheetViews>
  <sheetFormatPr defaultColWidth="9.14166666666667" defaultRowHeight="14.25" customHeight="1"/>
  <cols>
    <col min="1" max="17" width="9.38333333333333" customWidth="1"/>
    <col min="18" max="18" width="10.6333333333333" customWidth="1"/>
  </cols>
  <sheetData>
    <row r="1" ht="13.5" customHeight="1" spans="1:18">
      <c r="A1" s="87"/>
      <c r="B1" s="87"/>
      <c r="C1" s="87"/>
      <c r="D1" s="88"/>
      <c r="E1" s="88"/>
      <c r="F1" s="88"/>
      <c r="G1" s="88"/>
      <c r="H1" s="87"/>
      <c r="I1" s="87"/>
      <c r="J1" s="87"/>
      <c r="K1" s="87"/>
      <c r="L1" s="109"/>
      <c r="M1" s="87"/>
      <c r="N1" s="87"/>
      <c r="O1" s="87"/>
      <c r="P1" s="84"/>
      <c r="Q1" s="119"/>
      <c r="R1" s="120" t="s">
        <v>672</v>
      </c>
    </row>
    <row r="2" ht="27.75" customHeight="1" spans="1:18">
      <c r="A2" s="43" t="s">
        <v>673</v>
      </c>
      <c r="B2" s="89"/>
      <c r="C2" s="89"/>
      <c r="D2" s="90"/>
      <c r="E2" s="90"/>
      <c r="F2" s="90"/>
      <c r="G2" s="90"/>
      <c r="H2" s="89"/>
      <c r="I2" s="89"/>
      <c r="J2" s="89"/>
      <c r="K2" s="89"/>
      <c r="L2" s="110"/>
      <c r="M2" s="89"/>
      <c r="N2" s="89"/>
      <c r="O2" s="89"/>
      <c r="P2" s="90"/>
      <c r="Q2" s="110"/>
      <c r="R2" s="89"/>
    </row>
    <row r="3" ht="24" customHeight="1" spans="1:18">
      <c r="A3" s="91" t="str">
        <f>"单位名称："&amp;"曲靖市公安局交通警察支队"</f>
        <v>单位名称：曲靖市公安局交通警察支队</v>
      </c>
      <c r="B3" s="91"/>
      <c r="C3" s="91"/>
      <c r="D3" s="91"/>
      <c r="E3" s="91"/>
      <c r="F3" s="91"/>
      <c r="G3" s="78"/>
      <c r="H3" s="76"/>
      <c r="I3" s="76"/>
      <c r="J3" s="76"/>
      <c r="K3" s="76"/>
      <c r="L3" s="111"/>
      <c r="M3" s="112"/>
      <c r="N3" s="112"/>
      <c r="O3" s="112"/>
      <c r="P3" s="113"/>
      <c r="Q3" s="121"/>
      <c r="R3" s="122" t="str">
        <f>"单位："&amp;"万元"</f>
        <v>单位：万元</v>
      </c>
    </row>
    <row r="4" ht="15.75" customHeight="1" spans="1:18">
      <c r="A4" s="92" t="s">
        <v>626</v>
      </c>
      <c r="B4" s="93" t="s">
        <v>674</v>
      </c>
      <c r="C4" s="93" t="s">
        <v>675</v>
      </c>
      <c r="D4" s="94" t="s">
        <v>676</v>
      </c>
      <c r="E4" s="94" t="s">
        <v>677</v>
      </c>
      <c r="F4" s="94" t="s">
        <v>678</v>
      </c>
      <c r="G4" s="94" t="s">
        <v>679</v>
      </c>
      <c r="H4" s="95" t="s">
        <v>271</v>
      </c>
      <c r="I4" s="95"/>
      <c r="J4" s="95"/>
      <c r="K4" s="95"/>
      <c r="L4" s="114"/>
      <c r="M4" s="95"/>
      <c r="N4" s="95"/>
      <c r="O4" s="95"/>
      <c r="P4" s="115"/>
      <c r="Q4" s="114"/>
      <c r="R4" s="123"/>
    </row>
    <row r="5" ht="17.25" customHeight="1" spans="1:18">
      <c r="A5" s="96"/>
      <c r="B5" s="97"/>
      <c r="C5" s="97"/>
      <c r="D5" s="98"/>
      <c r="E5" s="98"/>
      <c r="F5" s="98"/>
      <c r="G5" s="98"/>
      <c r="H5" s="97" t="s">
        <v>28</v>
      </c>
      <c r="I5" s="97" t="s">
        <v>31</v>
      </c>
      <c r="J5" s="97" t="s">
        <v>632</v>
      </c>
      <c r="K5" s="97" t="s">
        <v>633</v>
      </c>
      <c r="L5" s="98" t="s">
        <v>634</v>
      </c>
      <c r="M5" s="116" t="s">
        <v>680</v>
      </c>
      <c r="N5" s="116"/>
      <c r="O5" s="116"/>
      <c r="P5" s="117"/>
      <c r="Q5" s="124"/>
      <c r="R5" s="100"/>
    </row>
    <row r="6" ht="54" customHeight="1" spans="1:18">
      <c r="A6" s="99"/>
      <c r="B6" s="100"/>
      <c r="C6" s="100"/>
      <c r="D6" s="101"/>
      <c r="E6" s="101"/>
      <c r="F6" s="101"/>
      <c r="G6" s="101"/>
      <c r="H6" s="100"/>
      <c r="I6" s="100" t="s">
        <v>30</v>
      </c>
      <c r="J6" s="100"/>
      <c r="K6" s="100"/>
      <c r="L6" s="101"/>
      <c r="M6" s="100" t="s">
        <v>30</v>
      </c>
      <c r="N6" s="100" t="s">
        <v>36</v>
      </c>
      <c r="O6" s="100" t="s">
        <v>280</v>
      </c>
      <c r="P6" s="118" t="s">
        <v>38</v>
      </c>
      <c r="Q6" s="101" t="s">
        <v>39</v>
      </c>
      <c r="R6" s="100" t="s">
        <v>40</v>
      </c>
    </row>
    <row r="7" ht="27" customHeight="1" spans="1:18">
      <c r="A7" s="30">
        <v>1</v>
      </c>
      <c r="B7" s="102">
        <v>2</v>
      </c>
      <c r="C7" s="102">
        <v>3</v>
      </c>
      <c r="D7" s="103">
        <v>4</v>
      </c>
      <c r="E7" s="103">
        <v>5</v>
      </c>
      <c r="F7" s="103">
        <v>6</v>
      </c>
      <c r="G7" s="103">
        <v>7</v>
      </c>
      <c r="H7" s="103">
        <v>8</v>
      </c>
      <c r="I7" s="103">
        <v>9</v>
      </c>
      <c r="J7" s="103">
        <v>10</v>
      </c>
      <c r="K7" s="103">
        <v>11</v>
      </c>
      <c r="L7" s="103">
        <v>12</v>
      </c>
      <c r="M7" s="103">
        <v>13</v>
      </c>
      <c r="N7" s="103">
        <v>14</v>
      </c>
      <c r="O7" s="103">
        <v>15</v>
      </c>
      <c r="P7" s="103">
        <v>16</v>
      </c>
      <c r="Q7" s="103">
        <v>17</v>
      </c>
      <c r="R7" s="103">
        <v>18</v>
      </c>
    </row>
    <row r="8" ht="27" customHeight="1" spans="1:18">
      <c r="A8" s="13"/>
      <c r="B8" s="104"/>
      <c r="C8" s="104"/>
      <c r="D8" s="105"/>
      <c r="E8" s="105"/>
      <c r="F8" s="105"/>
      <c r="G8" s="105"/>
      <c r="H8" s="33"/>
      <c r="I8" s="33"/>
      <c r="J8" s="33"/>
      <c r="K8" s="33"/>
      <c r="L8" s="33"/>
      <c r="M8" s="33"/>
      <c r="N8" s="33"/>
      <c r="O8" s="33"/>
      <c r="P8" s="33"/>
      <c r="Q8" s="33"/>
      <c r="R8" s="33"/>
    </row>
    <row r="9" ht="27" customHeight="1" spans="1:18">
      <c r="A9" s="13"/>
      <c r="B9" s="13"/>
      <c r="C9" s="13"/>
      <c r="D9" s="13"/>
      <c r="E9" s="13"/>
      <c r="F9" s="13"/>
      <c r="G9" s="13"/>
      <c r="H9" s="33"/>
      <c r="I9" s="33"/>
      <c r="J9" s="33"/>
      <c r="K9" s="33"/>
      <c r="L9" s="33"/>
      <c r="M9" s="33"/>
      <c r="N9" s="33"/>
      <c r="O9" s="33"/>
      <c r="P9" s="33"/>
      <c r="Q9" s="33"/>
      <c r="R9" s="33"/>
    </row>
    <row r="10" ht="27" customHeight="1" spans="1:18">
      <c r="A10" s="106" t="s">
        <v>681</v>
      </c>
      <c r="B10" s="107"/>
      <c r="C10" s="108"/>
      <c r="D10" s="105"/>
      <c r="E10" s="105"/>
      <c r="F10" s="105"/>
      <c r="G10" s="105"/>
      <c r="H10" s="15"/>
      <c r="I10" s="15"/>
      <c r="J10" s="15"/>
      <c r="K10" s="15"/>
      <c r="L10" s="15"/>
      <c r="M10" s="15"/>
      <c r="N10" s="15"/>
      <c r="O10" s="15"/>
      <c r="P10" s="15"/>
      <c r="Q10" s="15"/>
      <c r="R10" s="15"/>
    </row>
    <row r="11" ht="27" customHeight="1" spans="1:1">
      <c r="A11" t="s">
        <v>682</v>
      </c>
    </row>
  </sheetData>
  <mergeCells count="17">
    <mergeCell ref="A2:R2"/>
    <mergeCell ref="A3:F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pageSetup paperSize="9" scale="74"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9"/>
  <sheetViews>
    <sheetView workbookViewId="0">
      <selection activeCell="A4" sqref="A4:A5"/>
    </sheetView>
  </sheetViews>
  <sheetFormatPr defaultColWidth="9.14166666666667" defaultRowHeight="14.25" customHeight="1"/>
  <cols>
    <col min="1" max="1" width="37.7" customWidth="1"/>
    <col min="2" max="4" width="13.425" customWidth="1"/>
    <col min="5" max="5" width="10.2833333333333" customWidth="1"/>
    <col min="7" max="14" width="10.2833333333333" customWidth="1"/>
  </cols>
  <sheetData>
    <row r="1" ht="13.5" customHeight="1" spans="4:14">
      <c r="D1" s="71"/>
      <c r="F1" s="72"/>
      <c r="N1" s="84" t="s">
        <v>683</v>
      </c>
    </row>
    <row r="2" ht="35.25" customHeight="1" spans="1:14">
      <c r="A2" s="73" t="s">
        <v>684</v>
      </c>
      <c r="B2" s="74"/>
      <c r="C2" s="74"/>
      <c r="D2" s="74"/>
      <c r="E2" s="74"/>
      <c r="F2" s="74"/>
      <c r="G2" s="74"/>
      <c r="H2" s="74"/>
      <c r="I2" s="74"/>
      <c r="J2" s="74"/>
      <c r="K2" s="74"/>
      <c r="L2" s="74"/>
      <c r="M2" s="74"/>
      <c r="N2" s="74"/>
    </row>
    <row r="3" ht="24" customHeight="1" spans="1:13">
      <c r="A3" s="75" t="str">
        <f>"单位名称："&amp;"曲靖市公安局交通警察支队"</f>
        <v>单位名称：曲靖市公安局交通警察支队</v>
      </c>
      <c r="B3" s="76"/>
      <c r="C3" s="76"/>
      <c r="D3" s="77"/>
      <c r="E3" s="76"/>
      <c r="F3" s="78"/>
      <c r="G3" s="76"/>
      <c r="H3" s="76"/>
      <c r="I3" s="76"/>
      <c r="J3" s="76"/>
      <c r="K3" s="22"/>
      <c r="L3" s="22"/>
      <c r="M3" s="85" t="str">
        <f>"单位："&amp;"万元"</f>
        <v>单位：万元</v>
      </c>
    </row>
    <row r="4" ht="19.5" customHeight="1" spans="1:14">
      <c r="A4" s="10" t="s">
        <v>685</v>
      </c>
      <c r="B4" s="10" t="s">
        <v>271</v>
      </c>
      <c r="C4" s="10"/>
      <c r="D4" s="10"/>
      <c r="E4" s="10" t="s">
        <v>686</v>
      </c>
      <c r="F4" s="10"/>
      <c r="G4" s="10"/>
      <c r="H4" s="10"/>
      <c r="I4" s="10"/>
      <c r="J4" s="10"/>
      <c r="K4" s="10"/>
      <c r="L4" s="10"/>
      <c r="M4" s="10"/>
      <c r="N4" s="10"/>
    </row>
    <row r="5" ht="40.5" customHeight="1" spans="1:14">
      <c r="A5" s="10"/>
      <c r="B5" s="10" t="s">
        <v>28</v>
      </c>
      <c r="C5" s="9" t="s">
        <v>31</v>
      </c>
      <c r="D5" s="79" t="s">
        <v>687</v>
      </c>
      <c r="E5" s="67" t="s">
        <v>688</v>
      </c>
      <c r="F5" s="67" t="s">
        <v>689</v>
      </c>
      <c r="G5" s="67" t="s">
        <v>690</v>
      </c>
      <c r="H5" s="67" t="s">
        <v>691</v>
      </c>
      <c r="I5" s="67" t="s">
        <v>692</v>
      </c>
      <c r="J5" s="67" t="s">
        <v>693</v>
      </c>
      <c r="K5" s="67" t="s">
        <v>694</v>
      </c>
      <c r="L5" s="67" t="s">
        <v>695</v>
      </c>
      <c r="M5" s="67" t="s">
        <v>696</v>
      </c>
      <c r="N5" s="67" t="s">
        <v>697</v>
      </c>
    </row>
    <row r="6" ht="44" customHeight="1" spans="1:14">
      <c r="A6" s="80">
        <v>1</v>
      </c>
      <c r="B6" s="80">
        <v>2</v>
      </c>
      <c r="C6" s="80">
        <v>3</v>
      </c>
      <c r="D6" s="10">
        <v>4</v>
      </c>
      <c r="E6" s="67">
        <v>5</v>
      </c>
      <c r="F6" s="80">
        <v>6</v>
      </c>
      <c r="G6" s="67">
        <v>7</v>
      </c>
      <c r="H6" s="81">
        <v>8</v>
      </c>
      <c r="I6" s="67">
        <v>9</v>
      </c>
      <c r="J6" s="67">
        <v>10</v>
      </c>
      <c r="K6" s="67">
        <v>11</v>
      </c>
      <c r="L6" s="81">
        <v>12</v>
      </c>
      <c r="M6" s="67">
        <v>13</v>
      </c>
      <c r="N6" s="86">
        <v>14</v>
      </c>
    </row>
    <row r="7" ht="44" customHeight="1" spans="1:14">
      <c r="A7" s="82" t="s">
        <v>42</v>
      </c>
      <c r="B7" s="15">
        <v>204</v>
      </c>
      <c r="C7" s="15">
        <v>204</v>
      </c>
      <c r="D7" s="15"/>
      <c r="E7" s="15">
        <v>1.2</v>
      </c>
      <c r="F7" s="15">
        <v>16.2</v>
      </c>
      <c r="G7" s="15">
        <v>17.88</v>
      </c>
      <c r="H7" s="15">
        <v>9.84</v>
      </c>
      <c r="I7" s="15">
        <v>43.68</v>
      </c>
      <c r="J7" s="15">
        <v>19.2</v>
      </c>
      <c r="K7" s="15">
        <v>19.08</v>
      </c>
      <c r="L7" s="15">
        <v>13.32</v>
      </c>
      <c r="M7" s="15">
        <v>17.76</v>
      </c>
      <c r="N7" s="15">
        <v>45.84</v>
      </c>
    </row>
    <row r="8" ht="44" customHeight="1" spans="1:14">
      <c r="A8" s="83" t="s">
        <v>42</v>
      </c>
      <c r="B8" s="15">
        <v>204</v>
      </c>
      <c r="C8" s="15">
        <v>204</v>
      </c>
      <c r="D8" s="15"/>
      <c r="E8" s="15">
        <v>1.2</v>
      </c>
      <c r="F8" s="15">
        <v>16.2</v>
      </c>
      <c r="G8" s="15">
        <v>17.88</v>
      </c>
      <c r="H8" s="15">
        <v>9.84</v>
      </c>
      <c r="I8" s="15">
        <v>43.68</v>
      </c>
      <c r="J8" s="15">
        <v>19.2</v>
      </c>
      <c r="K8" s="15">
        <v>19.08</v>
      </c>
      <c r="L8" s="15">
        <v>13.32</v>
      </c>
      <c r="M8" s="15">
        <v>17.76</v>
      </c>
      <c r="N8" s="15">
        <v>45.84</v>
      </c>
    </row>
    <row r="9" ht="44" customHeight="1" spans="1:14">
      <c r="A9" s="82" t="s">
        <v>385</v>
      </c>
      <c r="B9" s="15">
        <v>204</v>
      </c>
      <c r="C9" s="15">
        <v>204</v>
      </c>
      <c r="D9" s="15"/>
      <c r="E9" s="15">
        <v>1.2</v>
      </c>
      <c r="F9" s="15">
        <v>16.2</v>
      </c>
      <c r="G9" s="15">
        <v>17.88</v>
      </c>
      <c r="H9" s="15">
        <v>9.84</v>
      </c>
      <c r="I9" s="15">
        <v>43.68</v>
      </c>
      <c r="J9" s="15">
        <v>19.2</v>
      </c>
      <c r="K9" s="15">
        <v>19.08</v>
      </c>
      <c r="L9" s="15">
        <v>13.32</v>
      </c>
      <c r="M9" s="15">
        <v>17.76</v>
      </c>
      <c r="N9" s="15">
        <v>45.84</v>
      </c>
    </row>
  </sheetData>
  <mergeCells count="6">
    <mergeCell ref="A2:N2"/>
    <mergeCell ref="A3:J3"/>
    <mergeCell ref="M3:N3"/>
    <mergeCell ref="B4:D4"/>
    <mergeCell ref="E4:N4"/>
    <mergeCell ref="A4:A5"/>
  </mergeCells>
  <pageMargins left="0.75" right="0.75" top="1" bottom="1" header="0.5" footer="0.5"/>
  <pageSetup paperSize="9" scale="61"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1"/>
  <sheetViews>
    <sheetView workbookViewId="0">
      <selection activeCell="A4" sqref="A4"/>
    </sheetView>
  </sheetViews>
  <sheetFormatPr defaultColWidth="9.14166666666667" defaultRowHeight="12" customHeight="1"/>
  <cols>
    <col min="1" max="1" width="26.425" customWidth="1"/>
    <col min="2" max="2" width="31.75" customWidth="1"/>
    <col min="3" max="9" width="11" customWidth="1"/>
    <col min="10" max="10" width="26.85" customWidth="1"/>
  </cols>
  <sheetData>
    <row r="1" customHeight="1" spans="10:10">
      <c r="J1" s="70" t="s">
        <v>698</v>
      </c>
    </row>
    <row r="2" ht="28.5" customHeight="1" spans="1:10">
      <c r="A2" s="65" t="s">
        <v>699</v>
      </c>
      <c r="B2" s="3"/>
      <c r="C2" s="3"/>
      <c r="D2" s="3"/>
      <c r="E2" s="3"/>
      <c r="F2" s="66"/>
      <c r="G2" s="3"/>
      <c r="H2" s="66"/>
      <c r="I2" s="66"/>
      <c r="J2" s="3"/>
    </row>
    <row r="3" ht="21" customHeight="1" spans="1:1">
      <c r="A3" s="4" t="str">
        <f>"单位名称："&amp;"曲靖市公安局交通警察支队"</f>
        <v>单位名称：曲靖市公安局交通警察支队</v>
      </c>
    </row>
    <row r="4" ht="44.25" customHeight="1" spans="1:10">
      <c r="A4" s="47" t="s">
        <v>394</v>
      </c>
      <c r="B4" s="47" t="s">
        <v>395</v>
      </c>
      <c r="C4" s="47" t="s">
        <v>396</v>
      </c>
      <c r="D4" s="47" t="s">
        <v>397</v>
      </c>
      <c r="E4" s="47" t="s">
        <v>398</v>
      </c>
      <c r="F4" s="67" t="s">
        <v>399</v>
      </c>
      <c r="G4" s="47" t="s">
        <v>400</v>
      </c>
      <c r="H4" s="67" t="s">
        <v>401</v>
      </c>
      <c r="I4" s="67" t="s">
        <v>402</v>
      </c>
      <c r="J4" s="47" t="s">
        <v>403</v>
      </c>
    </row>
    <row r="5" ht="14.25" customHeight="1" spans="1:10">
      <c r="A5" s="47">
        <v>1</v>
      </c>
      <c r="B5" s="67">
        <v>2</v>
      </c>
      <c r="C5" s="68">
        <v>3</v>
      </c>
      <c r="D5" s="68">
        <v>4</v>
      </c>
      <c r="E5" s="68">
        <v>5</v>
      </c>
      <c r="F5" s="68">
        <v>6</v>
      </c>
      <c r="G5" s="67">
        <v>7</v>
      </c>
      <c r="H5" s="68">
        <v>8</v>
      </c>
      <c r="I5" s="67">
        <v>9</v>
      </c>
      <c r="J5" s="67">
        <v>10</v>
      </c>
    </row>
    <row r="6" ht="27.75" customHeight="1" spans="1:10">
      <c r="A6" s="13" t="s">
        <v>42</v>
      </c>
      <c r="B6" s="14"/>
      <c r="C6" s="14"/>
      <c r="D6" s="14"/>
      <c r="E6" s="14"/>
      <c r="F6" s="14"/>
      <c r="G6" s="14"/>
      <c r="H6" s="14"/>
      <c r="I6" s="14"/>
      <c r="J6" s="14"/>
    </row>
    <row r="7" ht="26.25" customHeight="1" spans="1:10">
      <c r="A7" s="69" t="s">
        <v>42</v>
      </c>
      <c r="B7" s="13"/>
      <c r="C7" s="13"/>
      <c r="D7" s="13"/>
      <c r="E7" s="13"/>
      <c r="F7" s="13"/>
      <c r="G7" s="13"/>
      <c r="H7" s="13"/>
      <c r="I7" s="13"/>
      <c r="J7" s="13"/>
    </row>
    <row r="8" ht="93" customHeight="1" spans="1:10">
      <c r="A8" s="13" t="s">
        <v>385</v>
      </c>
      <c r="B8" s="13" t="s">
        <v>700</v>
      </c>
      <c r="C8" s="13" t="s">
        <v>405</v>
      </c>
      <c r="D8" s="13" t="s">
        <v>406</v>
      </c>
      <c r="E8" s="13" t="s">
        <v>408</v>
      </c>
      <c r="F8" s="13" t="s">
        <v>408</v>
      </c>
      <c r="G8" s="13" t="s">
        <v>701</v>
      </c>
      <c r="H8" s="13" t="s">
        <v>410</v>
      </c>
      <c r="I8" s="13" t="s">
        <v>411</v>
      </c>
      <c r="J8" s="13" t="s">
        <v>702</v>
      </c>
    </row>
    <row r="9" ht="93" customHeight="1" spans="1:10">
      <c r="A9" s="13" t="s">
        <v>385</v>
      </c>
      <c r="B9" s="13" t="s">
        <v>700</v>
      </c>
      <c r="C9" s="13" t="s">
        <v>405</v>
      </c>
      <c r="D9" s="13" t="s">
        <v>432</v>
      </c>
      <c r="E9" s="13" t="s">
        <v>422</v>
      </c>
      <c r="F9" s="13" t="s">
        <v>422</v>
      </c>
      <c r="G9" s="13" t="s">
        <v>423</v>
      </c>
      <c r="H9" s="13" t="s">
        <v>424</v>
      </c>
      <c r="I9" s="13" t="s">
        <v>411</v>
      </c>
      <c r="J9" s="13" t="s">
        <v>703</v>
      </c>
    </row>
    <row r="10" ht="93" customHeight="1" spans="1:10">
      <c r="A10" s="13" t="s">
        <v>385</v>
      </c>
      <c r="B10" s="13" t="s">
        <v>700</v>
      </c>
      <c r="C10" s="13" t="s">
        <v>405</v>
      </c>
      <c r="D10" s="13" t="s">
        <v>451</v>
      </c>
      <c r="E10" s="13" t="s">
        <v>408</v>
      </c>
      <c r="F10" s="13" t="s">
        <v>408</v>
      </c>
      <c r="G10" s="13" t="s">
        <v>438</v>
      </c>
      <c r="H10" s="13"/>
      <c r="I10" s="13" t="s">
        <v>470</v>
      </c>
      <c r="J10" s="13" t="s">
        <v>704</v>
      </c>
    </row>
    <row r="11" ht="93" customHeight="1" spans="1:10">
      <c r="A11" s="13" t="s">
        <v>385</v>
      </c>
      <c r="B11" s="13" t="s">
        <v>700</v>
      </c>
      <c r="C11" s="13" t="s">
        <v>405</v>
      </c>
      <c r="D11" s="13" t="s">
        <v>436</v>
      </c>
      <c r="E11" s="13" t="s">
        <v>408</v>
      </c>
      <c r="F11" s="13" t="s">
        <v>408</v>
      </c>
      <c r="G11" s="13" t="s">
        <v>438</v>
      </c>
      <c r="H11" s="13" t="s">
        <v>424</v>
      </c>
      <c r="I11" s="13" t="s">
        <v>411</v>
      </c>
      <c r="J11" s="13" t="s">
        <v>705</v>
      </c>
    </row>
  </sheetData>
  <mergeCells count="2">
    <mergeCell ref="A2:J2"/>
    <mergeCell ref="A3:H3"/>
  </mergeCells>
  <pageMargins left="0.75" right="0.75" top="1" bottom="1" header="0.5" footer="0.5"/>
  <pageSetup paperSize="9" scale="70"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3"/>
  <sheetViews>
    <sheetView workbookViewId="0">
      <selection activeCell="A4" sqref="A4:A5"/>
    </sheetView>
  </sheetViews>
  <sheetFormatPr defaultColWidth="9.14166666666667" defaultRowHeight="12" customHeight="1" outlineLevelCol="7"/>
  <cols>
    <col min="1" max="1" width="25.6333333333333" customWidth="1"/>
    <col min="2" max="2" width="19.5" customWidth="1"/>
    <col min="3" max="3" width="30.425" customWidth="1"/>
    <col min="4" max="4" width="23.575" customWidth="1"/>
    <col min="5" max="8" width="10.6333333333333" customWidth="1"/>
  </cols>
  <sheetData>
    <row r="1" ht="14.25" customHeight="1" spans="8:8">
      <c r="H1" s="42" t="s">
        <v>706</v>
      </c>
    </row>
    <row r="2" ht="28.5" customHeight="1" spans="1:8">
      <c r="A2" s="43" t="s">
        <v>707</v>
      </c>
      <c r="B2" s="20"/>
      <c r="C2" s="20"/>
      <c r="D2" s="20"/>
      <c r="E2" s="20"/>
      <c r="F2" s="20"/>
      <c r="G2" s="20"/>
      <c r="H2" s="20"/>
    </row>
    <row r="3" ht="21" customHeight="1" spans="1:2">
      <c r="A3" s="5" t="str">
        <f>"单位名称："&amp;"曲靖市公安局交通警察支队"</f>
        <v>单位名称：曲靖市公安局交通警察支队</v>
      </c>
      <c r="B3" s="21"/>
    </row>
    <row r="4" ht="18" customHeight="1" spans="1:8">
      <c r="A4" s="24" t="s">
        <v>618</v>
      </c>
      <c r="B4" s="24" t="s">
        <v>708</v>
      </c>
      <c r="C4" s="24" t="s">
        <v>709</v>
      </c>
      <c r="D4" s="24" t="s">
        <v>710</v>
      </c>
      <c r="E4" s="24" t="s">
        <v>711</v>
      </c>
      <c r="F4" s="44" t="s">
        <v>712</v>
      </c>
      <c r="G4" s="45"/>
      <c r="H4" s="46"/>
    </row>
    <row r="5" ht="18" customHeight="1" spans="1:8">
      <c r="A5" s="30"/>
      <c r="B5" s="30"/>
      <c r="C5" s="30"/>
      <c r="D5" s="30"/>
      <c r="E5" s="30"/>
      <c r="F5" s="47" t="s">
        <v>630</v>
      </c>
      <c r="G5" s="47" t="s">
        <v>713</v>
      </c>
      <c r="H5" s="47" t="s">
        <v>714</v>
      </c>
    </row>
    <row r="6" s="41" customFormat="1" ht="21" customHeight="1" spans="1:8">
      <c r="A6" s="48">
        <v>1</v>
      </c>
      <c r="B6" s="49">
        <v>2</v>
      </c>
      <c r="C6" s="49">
        <v>3</v>
      </c>
      <c r="D6" s="49">
        <v>4</v>
      </c>
      <c r="E6" s="49">
        <v>5</v>
      </c>
      <c r="F6" s="49">
        <v>6</v>
      </c>
      <c r="G6" s="49">
        <v>7</v>
      </c>
      <c r="H6" s="48">
        <v>8</v>
      </c>
    </row>
    <row r="7" s="41" customFormat="1" ht="36" customHeight="1" spans="1:8">
      <c r="A7" s="50" t="s">
        <v>42</v>
      </c>
      <c r="B7" s="51" t="s">
        <v>715</v>
      </c>
      <c r="C7" s="52" t="s">
        <v>716</v>
      </c>
      <c r="D7" s="52" t="s">
        <v>636</v>
      </c>
      <c r="E7" s="53" t="s">
        <v>638</v>
      </c>
      <c r="F7" s="54">
        <v>1</v>
      </c>
      <c r="G7" s="54">
        <v>40</v>
      </c>
      <c r="H7" s="55">
        <v>40</v>
      </c>
    </row>
    <row r="8" s="41" customFormat="1" ht="36" customHeight="1" spans="1:8">
      <c r="A8" s="56"/>
      <c r="B8" s="51" t="s">
        <v>717</v>
      </c>
      <c r="C8" s="57" t="s">
        <v>643</v>
      </c>
      <c r="D8" s="52" t="s">
        <v>250</v>
      </c>
      <c r="E8" s="53" t="s">
        <v>638</v>
      </c>
      <c r="F8" s="54">
        <v>1</v>
      </c>
      <c r="G8" s="54">
        <v>35.05</v>
      </c>
      <c r="H8" s="55">
        <v>35.05</v>
      </c>
    </row>
    <row r="9" s="41" customFormat="1" ht="36" customHeight="1" spans="1:8">
      <c r="A9" s="56"/>
      <c r="B9" s="51" t="s">
        <v>718</v>
      </c>
      <c r="C9" s="52" t="s">
        <v>719</v>
      </c>
      <c r="D9" s="52" t="s">
        <v>720</v>
      </c>
      <c r="E9" s="53" t="s">
        <v>638</v>
      </c>
      <c r="F9" s="54">
        <v>1</v>
      </c>
      <c r="G9" s="54">
        <v>500</v>
      </c>
      <c r="H9" s="55">
        <v>500</v>
      </c>
    </row>
    <row r="10" s="41" customFormat="1" ht="36" customHeight="1" spans="1:8">
      <c r="A10" s="56"/>
      <c r="B10" s="51" t="s">
        <v>717</v>
      </c>
      <c r="C10" s="57" t="s">
        <v>643</v>
      </c>
      <c r="D10" s="52" t="s">
        <v>655</v>
      </c>
      <c r="E10" s="53" t="s">
        <v>638</v>
      </c>
      <c r="F10" s="54">
        <v>1</v>
      </c>
      <c r="G10" s="58">
        <v>15</v>
      </c>
      <c r="H10" s="59">
        <v>15</v>
      </c>
    </row>
    <row r="11" s="41" customFormat="1" ht="36" customHeight="1" spans="1:8">
      <c r="A11" s="56"/>
      <c r="B11" s="51" t="s">
        <v>717</v>
      </c>
      <c r="C11" s="57" t="s">
        <v>721</v>
      </c>
      <c r="D11" s="52" t="s">
        <v>657</v>
      </c>
      <c r="E11" s="53" t="s">
        <v>638</v>
      </c>
      <c r="F11" s="54">
        <v>1</v>
      </c>
      <c r="G11" s="58">
        <v>235.2</v>
      </c>
      <c r="H11" s="59">
        <v>235.2</v>
      </c>
    </row>
    <row r="12" s="41" customFormat="1" ht="36" customHeight="1" spans="1:8">
      <c r="A12" s="56"/>
      <c r="B12" s="51" t="s">
        <v>717</v>
      </c>
      <c r="C12" s="52" t="s">
        <v>661</v>
      </c>
      <c r="D12" s="52" t="s">
        <v>660</v>
      </c>
      <c r="E12" s="53" t="s">
        <v>638</v>
      </c>
      <c r="F12" s="54">
        <v>1</v>
      </c>
      <c r="G12" s="58">
        <v>500</v>
      </c>
      <c r="H12" s="59">
        <v>500</v>
      </c>
    </row>
    <row r="13" s="41" customFormat="1" ht="30" customHeight="1" spans="1:8">
      <c r="A13" s="60" t="s">
        <v>28</v>
      </c>
      <c r="B13" s="61"/>
      <c r="C13" s="61"/>
      <c r="D13" s="61"/>
      <c r="E13" s="61"/>
      <c r="F13" s="62"/>
      <c r="G13" s="63">
        <f>SUM(G7:G12)</f>
        <v>1325.25</v>
      </c>
      <c r="H13" s="64">
        <f>SUM(H7:H12)</f>
        <v>1325.25</v>
      </c>
    </row>
  </sheetData>
  <mergeCells count="9">
    <mergeCell ref="A2:H2"/>
    <mergeCell ref="A3:C3"/>
    <mergeCell ref="F4:H4"/>
    <mergeCell ref="A4:A5"/>
    <mergeCell ref="A7:A12"/>
    <mergeCell ref="B4:B5"/>
    <mergeCell ref="C4:C5"/>
    <mergeCell ref="D4:D5"/>
    <mergeCell ref="E4:E5"/>
  </mergeCells>
  <pageMargins left="0.75" right="0.75" top="1" bottom="1" header="0.5" footer="0.5"/>
  <pageSetup paperSize="9" scale="7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workbookViewId="0">
      <selection activeCell="F12" sqref="F12"/>
    </sheetView>
  </sheetViews>
  <sheetFormatPr defaultColWidth="9.14166666666667" defaultRowHeight="14.25" customHeight="1"/>
  <cols>
    <col min="1" max="11" width="15" customWidth="1"/>
  </cols>
  <sheetData>
    <row r="1" ht="13.5" customHeight="1" spans="4:11">
      <c r="D1" s="19"/>
      <c r="E1" s="19"/>
      <c r="F1" s="19"/>
      <c r="G1" s="19"/>
      <c r="K1" s="37" t="s">
        <v>722</v>
      </c>
    </row>
    <row r="2" ht="27.75" customHeight="1" spans="1:11">
      <c r="A2" s="20" t="s">
        <v>723</v>
      </c>
      <c r="B2" s="20"/>
      <c r="C2" s="20"/>
      <c r="D2" s="20"/>
      <c r="E2" s="20"/>
      <c r="F2" s="20"/>
      <c r="G2" s="20"/>
      <c r="H2" s="20"/>
      <c r="I2" s="20"/>
      <c r="J2" s="20"/>
      <c r="K2" s="20"/>
    </row>
    <row r="3" ht="21" customHeight="1" spans="1:11">
      <c r="A3" s="4" t="str">
        <f>"单位名称："&amp;"曲靖市公安局交通警察支队"</f>
        <v>单位名称：曲靖市公安局交通警察支队</v>
      </c>
      <c r="B3" s="21"/>
      <c r="C3" s="21"/>
      <c r="D3" s="21"/>
      <c r="E3" s="21"/>
      <c r="F3" s="21"/>
      <c r="G3" s="21"/>
      <c r="H3" s="22"/>
      <c r="I3" s="22"/>
      <c r="J3" s="22"/>
      <c r="K3" s="7" t="str">
        <f>"单位："&amp;"万元"</f>
        <v>单位：万元</v>
      </c>
    </row>
    <row r="4" ht="21.75" customHeight="1" spans="1:11">
      <c r="A4" s="23" t="s">
        <v>349</v>
      </c>
      <c r="B4" s="23" t="s">
        <v>266</v>
      </c>
      <c r="C4" s="23" t="s">
        <v>264</v>
      </c>
      <c r="D4" s="24" t="s">
        <v>267</v>
      </c>
      <c r="E4" s="24" t="s">
        <v>268</v>
      </c>
      <c r="F4" s="24" t="s">
        <v>350</v>
      </c>
      <c r="G4" s="24" t="s">
        <v>351</v>
      </c>
      <c r="H4" s="25" t="s">
        <v>28</v>
      </c>
      <c r="I4" s="38" t="s">
        <v>724</v>
      </c>
      <c r="J4" s="39"/>
      <c r="K4" s="40"/>
    </row>
    <row r="5" ht="21.75" customHeight="1" spans="1:11">
      <c r="A5" s="26"/>
      <c r="B5" s="26"/>
      <c r="C5" s="26"/>
      <c r="D5" s="27"/>
      <c r="E5" s="27"/>
      <c r="F5" s="27"/>
      <c r="G5" s="27"/>
      <c r="H5" s="28"/>
      <c r="I5" s="24" t="s">
        <v>31</v>
      </c>
      <c r="J5" s="24" t="s">
        <v>32</v>
      </c>
      <c r="K5" s="24" t="s">
        <v>33</v>
      </c>
    </row>
    <row r="6" ht="40.5" customHeight="1" spans="1:11">
      <c r="A6" s="29"/>
      <c r="B6" s="29"/>
      <c r="C6" s="29"/>
      <c r="D6" s="30"/>
      <c r="E6" s="30"/>
      <c r="F6" s="30"/>
      <c r="G6" s="30"/>
      <c r="H6" s="31"/>
      <c r="I6" s="30" t="s">
        <v>30</v>
      </c>
      <c r="J6" s="30"/>
      <c r="K6" s="30"/>
    </row>
    <row r="7" ht="27" customHeight="1" spans="1:11">
      <c r="A7" s="11">
        <v>1</v>
      </c>
      <c r="B7" s="11">
        <v>2</v>
      </c>
      <c r="C7" s="11">
        <v>3</v>
      </c>
      <c r="D7" s="11">
        <v>4</v>
      </c>
      <c r="E7" s="11">
        <v>5</v>
      </c>
      <c r="F7" s="11">
        <v>6</v>
      </c>
      <c r="G7" s="11">
        <v>7</v>
      </c>
      <c r="H7" s="11">
        <v>8</v>
      </c>
      <c r="I7" s="11">
        <v>9</v>
      </c>
      <c r="J7" s="12">
        <v>10</v>
      </c>
      <c r="K7" s="12">
        <v>11</v>
      </c>
    </row>
    <row r="8" ht="27" customHeight="1" spans="1:11">
      <c r="A8" s="32"/>
      <c r="B8" s="13"/>
      <c r="C8" s="32"/>
      <c r="D8" s="32"/>
      <c r="E8" s="32"/>
      <c r="F8" s="32"/>
      <c r="G8" s="32"/>
      <c r="H8" s="33"/>
      <c r="I8" s="33"/>
      <c r="J8" s="33"/>
      <c r="K8" s="33"/>
    </row>
    <row r="9" ht="27" customHeight="1" spans="1:11">
      <c r="A9" s="13"/>
      <c r="B9" s="13"/>
      <c r="C9" s="13"/>
      <c r="D9" s="13"/>
      <c r="E9" s="13"/>
      <c r="F9" s="13"/>
      <c r="G9" s="13"/>
      <c r="H9" s="33"/>
      <c r="I9" s="33"/>
      <c r="J9" s="33"/>
      <c r="K9" s="33"/>
    </row>
    <row r="10" ht="27" customHeight="1" spans="1:11">
      <c r="A10" s="34" t="s">
        <v>99</v>
      </c>
      <c r="B10" s="35"/>
      <c r="C10" s="35"/>
      <c r="D10" s="35"/>
      <c r="E10" s="35"/>
      <c r="F10" s="35"/>
      <c r="G10" s="36"/>
      <c r="H10" s="15"/>
      <c r="I10" s="15"/>
      <c r="J10" s="15"/>
      <c r="K10" s="33"/>
    </row>
    <row r="11" ht="27" customHeight="1" spans="1:1">
      <c r="A11" t="s">
        <v>725</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7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workbookViewId="0">
      <selection activeCell="A7" sqref="A7"/>
    </sheetView>
  </sheetViews>
  <sheetFormatPr defaultColWidth="8" defaultRowHeight="14.25" customHeight="1"/>
  <cols>
    <col min="1" max="1" width="11.5" customWidth="1"/>
    <col min="2" max="2" width="20.75" customWidth="1"/>
    <col min="3" max="5" width="12.575" customWidth="1"/>
    <col min="6" max="8" width="8.88333333333333" customWidth="1"/>
    <col min="9" max="9" width="9.25" customWidth="1"/>
    <col min="10" max="13" width="9.13333333333333" customWidth="1"/>
    <col min="14" max="14" width="9.88333333333333" customWidth="1"/>
    <col min="15" max="18" width="8.5" customWidth="1"/>
    <col min="19" max="20" width="10.1416666666667" customWidth="1"/>
  </cols>
  <sheetData>
    <row r="1" customHeight="1" spans="9:20">
      <c r="I1" s="88"/>
      <c r="O1" s="88"/>
      <c r="P1" s="88"/>
      <c r="Q1" s="88"/>
      <c r="R1" s="88"/>
      <c r="S1" s="341" t="s">
        <v>23</v>
      </c>
      <c r="T1" s="37" t="s">
        <v>23</v>
      </c>
    </row>
    <row r="2" ht="36" customHeight="1" spans="1:20">
      <c r="A2" s="319" t="s">
        <v>24</v>
      </c>
      <c r="B2" s="20"/>
      <c r="C2" s="20"/>
      <c r="D2" s="20"/>
      <c r="E2" s="20"/>
      <c r="F2" s="20"/>
      <c r="G2" s="20"/>
      <c r="H2" s="20"/>
      <c r="I2" s="90"/>
      <c r="J2" s="20"/>
      <c r="K2" s="20"/>
      <c r="L2" s="20"/>
      <c r="M2" s="20"/>
      <c r="N2" s="20"/>
      <c r="O2" s="90"/>
      <c r="P2" s="90"/>
      <c r="Q2" s="90"/>
      <c r="R2" s="90"/>
      <c r="S2" s="20"/>
      <c r="T2" s="90"/>
    </row>
    <row r="3" ht="21" customHeight="1" spans="1:20">
      <c r="A3" s="5" t="str">
        <f>"单位名称："&amp;"曲靖市公安局交通警察支队"</f>
        <v>单位名称：曲靖市公安局交通警察支队</v>
      </c>
      <c r="B3" s="22"/>
      <c r="C3" s="22"/>
      <c r="D3" s="22"/>
      <c r="E3" s="22"/>
      <c r="F3" s="22"/>
      <c r="G3" s="22"/>
      <c r="H3" s="22"/>
      <c r="I3" s="78"/>
      <c r="J3" s="22"/>
      <c r="K3" s="22"/>
      <c r="L3" s="22"/>
      <c r="M3" s="22"/>
      <c r="N3" s="22"/>
      <c r="O3" s="78"/>
      <c r="P3" s="78"/>
      <c r="Q3" s="78"/>
      <c r="R3" s="78"/>
      <c r="S3" s="341" t="str">
        <f>"单位："&amp;"万元"</f>
        <v>单位：万元</v>
      </c>
      <c r="T3" s="342" t="s">
        <v>25</v>
      </c>
    </row>
    <row r="4" ht="18.75" customHeight="1" spans="1:20">
      <c r="A4" s="320" t="s">
        <v>26</v>
      </c>
      <c r="B4" s="321" t="s">
        <v>27</v>
      </c>
      <c r="C4" s="321" t="s">
        <v>28</v>
      </c>
      <c r="D4" s="322" t="s">
        <v>29</v>
      </c>
      <c r="E4" s="323"/>
      <c r="F4" s="323"/>
      <c r="G4" s="323"/>
      <c r="H4" s="323"/>
      <c r="I4" s="333"/>
      <c r="J4" s="323"/>
      <c r="K4" s="323"/>
      <c r="L4" s="323"/>
      <c r="M4" s="323"/>
      <c r="N4" s="334"/>
      <c r="O4" s="322" t="s">
        <v>19</v>
      </c>
      <c r="P4" s="322"/>
      <c r="Q4" s="322"/>
      <c r="R4" s="322"/>
      <c r="S4" s="323"/>
      <c r="T4" s="343"/>
    </row>
    <row r="5" ht="24.75" customHeight="1" spans="1:20">
      <c r="A5" s="324"/>
      <c r="B5" s="325"/>
      <c r="C5" s="325"/>
      <c r="D5" s="325" t="s">
        <v>30</v>
      </c>
      <c r="E5" s="325" t="s">
        <v>31</v>
      </c>
      <c r="F5" s="325" t="s">
        <v>32</v>
      </c>
      <c r="G5" s="325" t="s">
        <v>33</v>
      </c>
      <c r="H5" s="325" t="s">
        <v>34</v>
      </c>
      <c r="I5" s="335" t="s">
        <v>35</v>
      </c>
      <c r="J5" s="336"/>
      <c r="K5" s="336"/>
      <c r="L5" s="336"/>
      <c r="M5" s="336"/>
      <c r="N5" s="337"/>
      <c r="O5" s="338" t="s">
        <v>30</v>
      </c>
      <c r="P5" s="338" t="s">
        <v>31</v>
      </c>
      <c r="Q5" s="320" t="s">
        <v>32</v>
      </c>
      <c r="R5" s="321" t="s">
        <v>33</v>
      </c>
      <c r="S5" s="344" t="s">
        <v>34</v>
      </c>
      <c r="T5" s="321" t="s">
        <v>35</v>
      </c>
    </row>
    <row r="6" ht="40" customHeight="1" spans="1:20">
      <c r="A6" s="326"/>
      <c r="B6" s="327"/>
      <c r="C6" s="327"/>
      <c r="D6" s="327"/>
      <c r="E6" s="327"/>
      <c r="F6" s="327"/>
      <c r="G6" s="327"/>
      <c r="H6" s="327"/>
      <c r="I6" s="12" t="s">
        <v>30</v>
      </c>
      <c r="J6" s="339" t="s">
        <v>36</v>
      </c>
      <c r="K6" s="339" t="s">
        <v>37</v>
      </c>
      <c r="L6" s="339" t="s">
        <v>38</v>
      </c>
      <c r="M6" s="339" t="s">
        <v>39</v>
      </c>
      <c r="N6" s="339" t="s">
        <v>40</v>
      </c>
      <c r="O6" s="340"/>
      <c r="P6" s="340"/>
      <c r="Q6" s="345"/>
      <c r="R6" s="340"/>
      <c r="S6" s="327"/>
      <c r="T6" s="327"/>
    </row>
    <row r="7" ht="16.5" customHeight="1" spans="1:20">
      <c r="A7" s="328">
        <v>1</v>
      </c>
      <c r="B7" s="11">
        <v>2</v>
      </c>
      <c r="C7" s="11">
        <v>3</v>
      </c>
      <c r="D7" s="11">
        <v>4</v>
      </c>
      <c r="E7" s="329">
        <v>5</v>
      </c>
      <c r="F7" s="330">
        <v>6</v>
      </c>
      <c r="G7" s="330">
        <v>7</v>
      </c>
      <c r="H7" s="329">
        <v>8</v>
      </c>
      <c r="I7" s="329">
        <v>9</v>
      </c>
      <c r="J7" s="330">
        <v>10</v>
      </c>
      <c r="K7" s="330">
        <v>11</v>
      </c>
      <c r="L7" s="329">
        <v>12</v>
      </c>
      <c r="M7" s="329">
        <v>13</v>
      </c>
      <c r="N7" s="330">
        <v>14</v>
      </c>
      <c r="O7" s="330">
        <v>15</v>
      </c>
      <c r="P7" s="329">
        <v>16</v>
      </c>
      <c r="Q7" s="346">
        <v>17</v>
      </c>
      <c r="R7" s="347">
        <v>18</v>
      </c>
      <c r="S7" s="347">
        <v>19</v>
      </c>
      <c r="T7" s="347">
        <v>20</v>
      </c>
    </row>
    <row r="8" ht="43" customHeight="1" spans="1:20">
      <c r="A8" s="13" t="s">
        <v>41</v>
      </c>
      <c r="B8" s="13" t="s">
        <v>42</v>
      </c>
      <c r="C8" s="15">
        <v>19114.930165</v>
      </c>
      <c r="D8" s="15">
        <v>19114.930165</v>
      </c>
      <c r="E8" s="15">
        <v>18914.930165</v>
      </c>
      <c r="F8" s="15"/>
      <c r="G8" s="15"/>
      <c r="H8" s="15"/>
      <c r="I8" s="15">
        <v>200</v>
      </c>
      <c r="J8" s="15"/>
      <c r="K8" s="15"/>
      <c r="L8" s="15"/>
      <c r="M8" s="15"/>
      <c r="N8" s="15">
        <v>200</v>
      </c>
      <c r="O8" s="15"/>
      <c r="P8" s="15"/>
      <c r="Q8" s="15"/>
      <c r="R8" s="15"/>
      <c r="S8" s="33"/>
      <c r="T8" s="33"/>
    </row>
    <row r="9" ht="43" customHeight="1" outlineLevel="1" spans="1:20">
      <c r="A9" s="69" t="s">
        <v>43</v>
      </c>
      <c r="B9" s="69" t="s">
        <v>42</v>
      </c>
      <c r="C9" s="15">
        <v>19114.930165</v>
      </c>
      <c r="D9" s="15">
        <v>19114.930165</v>
      </c>
      <c r="E9" s="15">
        <v>18914.930165</v>
      </c>
      <c r="F9" s="15"/>
      <c r="G9" s="15"/>
      <c r="H9" s="15"/>
      <c r="I9" s="15">
        <v>200</v>
      </c>
      <c r="J9" s="15"/>
      <c r="K9" s="15"/>
      <c r="L9" s="15"/>
      <c r="M9" s="15"/>
      <c r="N9" s="15">
        <v>200</v>
      </c>
      <c r="O9" s="15"/>
      <c r="P9" s="15"/>
      <c r="Q9" s="15"/>
      <c r="R9" s="15"/>
      <c r="S9" s="13"/>
      <c r="T9" s="13"/>
    </row>
    <row r="10" ht="43" customHeight="1" spans="1:20">
      <c r="A10" s="331" t="s">
        <v>28</v>
      </c>
      <c r="B10" s="332"/>
      <c r="C10" s="15">
        <v>19114.930165</v>
      </c>
      <c r="D10" s="15">
        <v>19114.930165</v>
      </c>
      <c r="E10" s="15">
        <v>18914.930165</v>
      </c>
      <c r="F10" s="15"/>
      <c r="G10" s="15"/>
      <c r="H10" s="15"/>
      <c r="I10" s="15">
        <v>200</v>
      </c>
      <c r="J10" s="15"/>
      <c r="K10" s="15"/>
      <c r="L10" s="15"/>
      <c r="M10" s="15"/>
      <c r="N10" s="15">
        <v>200</v>
      </c>
      <c r="O10" s="15"/>
      <c r="P10" s="15"/>
      <c r="Q10" s="15"/>
      <c r="R10" s="15"/>
      <c r="S10" s="33"/>
      <c r="T10" s="33"/>
    </row>
  </sheetData>
  <mergeCells count="22">
    <mergeCell ref="S1:T1"/>
    <mergeCell ref="A2:T2"/>
    <mergeCell ref="A3:D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9" scale="60"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0"/>
  <sheetViews>
    <sheetView workbookViewId="0">
      <selection activeCell="A7" sqref="A7"/>
    </sheetView>
  </sheetViews>
  <sheetFormatPr defaultColWidth="9.14166666666667" defaultRowHeight="14.25" customHeight="1" outlineLevelCol="6"/>
  <cols>
    <col min="1" max="1" width="19.8833333333333" customWidth="1"/>
    <col min="2" max="2" width="14.6333333333333" customWidth="1"/>
    <col min="3" max="3" width="24" customWidth="1"/>
    <col min="4" max="7" width="14.6333333333333" customWidth="1"/>
  </cols>
  <sheetData>
    <row r="1" ht="13.5" customHeight="1" spans="4:7">
      <c r="D1" s="1"/>
      <c r="G1" s="2" t="s">
        <v>726</v>
      </c>
    </row>
    <row r="2" ht="27.75" customHeight="1" spans="1:7">
      <c r="A2" s="3" t="s">
        <v>727</v>
      </c>
      <c r="B2" s="3"/>
      <c r="C2" s="3"/>
      <c r="D2" s="3"/>
      <c r="E2" s="3"/>
      <c r="F2" s="3"/>
      <c r="G2" s="3"/>
    </row>
    <row r="3" ht="21" customHeight="1" spans="1:7">
      <c r="A3" s="4" t="str">
        <f>"单位名称："&amp;"曲靖市公安局交通警察支队"</f>
        <v>单位名称：曲靖市公安局交通警察支队</v>
      </c>
      <c r="B3" s="5"/>
      <c r="C3" s="5"/>
      <c r="D3" s="5"/>
      <c r="E3" s="6"/>
      <c r="F3" s="6"/>
      <c r="G3" s="7" t="str">
        <f>"单位："&amp;"万元"</f>
        <v>单位：万元</v>
      </c>
    </row>
    <row r="4" ht="21.75" customHeight="1" spans="1:7">
      <c r="A4" s="8" t="s">
        <v>264</v>
      </c>
      <c r="B4" s="8" t="s">
        <v>349</v>
      </c>
      <c r="C4" s="8" t="s">
        <v>266</v>
      </c>
      <c r="D4" s="9" t="s">
        <v>728</v>
      </c>
      <c r="E4" s="10" t="s">
        <v>31</v>
      </c>
      <c r="F4" s="10"/>
      <c r="G4" s="10"/>
    </row>
    <row r="5" ht="21.75" customHeight="1" spans="1:7">
      <c r="A5" s="8"/>
      <c r="B5" s="8"/>
      <c r="C5" s="8"/>
      <c r="D5" s="9"/>
      <c r="E5" s="10" t="s">
        <v>729</v>
      </c>
      <c r="F5" s="10" t="s">
        <v>730</v>
      </c>
      <c r="G5" s="10" t="s">
        <v>731</v>
      </c>
    </row>
    <row r="6" ht="40.5" customHeight="1" spans="1:7">
      <c r="A6" s="8"/>
      <c r="B6" s="8"/>
      <c r="C6" s="8"/>
      <c r="D6" s="9"/>
      <c r="E6" s="10"/>
      <c r="F6" s="10"/>
      <c r="G6" s="10"/>
    </row>
    <row r="7" ht="15.75" customHeight="1" spans="1:7">
      <c r="A7" s="11">
        <v>1</v>
      </c>
      <c r="B7" s="11">
        <v>2</v>
      </c>
      <c r="C7" s="11">
        <v>3</v>
      </c>
      <c r="D7" s="11">
        <v>4</v>
      </c>
      <c r="E7" s="11">
        <v>8</v>
      </c>
      <c r="F7" s="11">
        <v>9</v>
      </c>
      <c r="G7" s="12">
        <v>10</v>
      </c>
    </row>
    <row r="8" ht="39" customHeight="1" spans="1:7">
      <c r="A8" s="13" t="s">
        <v>42</v>
      </c>
      <c r="B8" s="14"/>
      <c r="C8" s="14"/>
      <c r="D8" s="14"/>
      <c r="E8" s="15">
        <v>12994.984</v>
      </c>
      <c r="F8" s="15">
        <f>F20</f>
        <v>12496.984</v>
      </c>
      <c r="G8" s="15">
        <f>G20</f>
        <v>12496.984</v>
      </c>
    </row>
    <row r="9" ht="39" customHeight="1" spans="1:7">
      <c r="A9" s="14"/>
      <c r="B9" s="13" t="s">
        <v>732</v>
      </c>
      <c r="C9" s="13" t="s">
        <v>345</v>
      </c>
      <c r="D9" s="13" t="s">
        <v>733</v>
      </c>
      <c r="E9" s="15">
        <v>240.984</v>
      </c>
      <c r="F9" s="15">
        <v>240.984</v>
      </c>
      <c r="G9" s="15">
        <v>240.984</v>
      </c>
    </row>
    <row r="10" ht="39" customHeight="1" spans="1:7">
      <c r="A10" s="13"/>
      <c r="B10" s="13" t="s">
        <v>734</v>
      </c>
      <c r="C10" s="13" t="s">
        <v>374</v>
      </c>
      <c r="D10" s="13" t="s">
        <v>733</v>
      </c>
      <c r="E10" s="15">
        <v>420</v>
      </c>
      <c r="F10" s="15">
        <v>420</v>
      </c>
      <c r="G10" s="15">
        <v>420</v>
      </c>
    </row>
    <row r="11" ht="39" customHeight="1" spans="1:7">
      <c r="A11" s="13"/>
      <c r="B11" s="13" t="s">
        <v>734</v>
      </c>
      <c r="C11" s="13" t="s">
        <v>366</v>
      </c>
      <c r="D11" s="13" t="s">
        <v>733</v>
      </c>
      <c r="E11" s="15">
        <v>446</v>
      </c>
      <c r="F11" s="15">
        <v>446</v>
      </c>
      <c r="G11" s="15">
        <v>446</v>
      </c>
    </row>
    <row r="12" ht="39" customHeight="1" spans="1:7">
      <c r="A12" s="13"/>
      <c r="B12" s="13" t="s">
        <v>734</v>
      </c>
      <c r="C12" s="13" t="s">
        <v>354</v>
      </c>
      <c r="D12" s="13" t="s">
        <v>733</v>
      </c>
      <c r="E12" s="15">
        <v>4915</v>
      </c>
      <c r="F12" s="15">
        <v>4915</v>
      </c>
      <c r="G12" s="15">
        <v>4915</v>
      </c>
    </row>
    <row r="13" ht="39" customHeight="1" spans="1:7">
      <c r="A13" s="13"/>
      <c r="B13" s="13" t="s">
        <v>734</v>
      </c>
      <c r="C13" s="13" t="s">
        <v>389</v>
      </c>
      <c r="D13" s="13" t="s">
        <v>733</v>
      </c>
      <c r="E13" s="15">
        <v>768</v>
      </c>
      <c r="F13" s="15">
        <v>768</v>
      </c>
      <c r="G13" s="15">
        <v>768</v>
      </c>
    </row>
    <row r="14" ht="39" customHeight="1" spans="1:7">
      <c r="A14" s="13"/>
      <c r="B14" s="13" t="s">
        <v>734</v>
      </c>
      <c r="C14" s="13" t="s">
        <v>377</v>
      </c>
      <c r="D14" s="13" t="s">
        <v>733</v>
      </c>
      <c r="E14" s="15">
        <v>2590</v>
      </c>
      <c r="F14" s="15">
        <v>2590</v>
      </c>
      <c r="G14" s="15">
        <v>2590</v>
      </c>
    </row>
    <row r="15" ht="39" customHeight="1" spans="1:7">
      <c r="A15" s="13"/>
      <c r="B15" s="13" t="s">
        <v>734</v>
      </c>
      <c r="C15" s="13" t="s">
        <v>379</v>
      </c>
      <c r="D15" s="13" t="s">
        <v>733</v>
      </c>
      <c r="E15" s="15">
        <v>2240</v>
      </c>
      <c r="F15" s="15">
        <v>2240</v>
      </c>
      <c r="G15" s="15">
        <v>2240</v>
      </c>
    </row>
    <row r="16" ht="39" customHeight="1" spans="1:7">
      <c r="A16" s="13"/>
      <c r="B16" s="13" t="s">
        <v>734</v>
      </c>
      <c r="C16" s="13" t="s">
        <v>381</v>
      </c>
      <c r="D16" s="13" t="s">
        <v>733</v>
      </c>
      <c r="E16" s="15">
        <v>150</v>
      </c>
      <c r="F16" s="15">
        <v>150</v>
      </c>
      <c r="G16" s="15">
        <v>150</v>
      </c>
    </row>
    <row r="17" ht="39" customHeight="1" spans="1:7">
      <c r="A17" s="13"/>
      <c r="B17" s="13" t="s">
        <v>734</v>
      </c>
      <c r="C17" s="13" t="s">
        <v>370</v>
      </c>
      <c r="D17" s="13" t="s">
        <v>733</v>
      </c>
      <c r="E17" s="15">
        <v>523</v>
      </c>
      <c r="F17" s="15">
        <v>523</v>
      </c>
      <c r="G17" s="15">
        <v>523</v>
      </c>
    </row>
    <row r="18" ht="47" customHeight="1" spans="1:7">
      <c r="A18" s="13"/>
      <c r="B18" s="13" t="s">
        <v>734</v>
      </c>
      <c r="C18" s="13" t="s">
        <v>383</v>
      </c>
      <c r="D18" s="13" t="s">
        <v>733</v>
      </c>
      <c r="E18" s="15">
        <v>498</v>
      </c>
      <c r="F18" s="15">
        <v>0</v>
      </c>
      <c r="G18" s="15">
        <v>0</v>
      </c>
    </row>
    <row r="19" ht="39" customHeight="1" spans="1:7">
      <c r="A19" s="13"/>
      <c r="B19" s="13" t="s">
        <v>735</v>
      </c>
      <c r="C19" s="13" t="s">
        <v>385</v>
      </c>
      <c r="D19" s="13" t="s">
        <v>736</v>
      </c>
      <c r="E19" s="15">
        <v>204</v>
      </c>
      <c r="F19" s="15">
        <v>204</v>
      </c>
      <c r="G19" s="15">
        <v>204</v>
      </c>
    </row>
    <row r="20" ht="39" customHeight="1" spans="1:7">
      <c r="A20" s="16" t="s">
        <v>28</v>
      </c>
      <c r="B20" s="17" t="s">
        <v>608</v>
      </c>
      <c r="C20" s="17"/>
      <c r="D20" s="18"/>
      <c r="E20" s="15">
        <v>12994.984</v>
      </c>
      <c r="F20" s="15">
        <f>F19+F18+F17+F16+F15+F14+F13+F12+F11+F10+F9</f>
        <v>12496.984</v>
      </c>
      <c r="G20" s="15">
        <f>G19+G18+G17+G16+G15+G14+G13+G12+G11+G10+G9</f>
        <v>12496.984</v>
      </c>
    </row>
  </sheetData>
  <mergeCells count="11">
    <mergeCell ref="A2:G2"/>
    <mergeCell ref="A3:D3"/>
    <mergeCell ref="E4:G4"/>
    <mergeCell ref="A20:D20"/>
    <mergeCell ref="A4:A6"/>
    <mergeCell ref="B4:B6"/>
    <mergeCell ref="C4:C6"/>
    <mergeCell ref="D4:D6"/>
    <mergeCell ref="E5:E6"/>
    <mergeCell ref="F5:F6"/>
    <mergeCell ref="G5:G6"/>
  </mergeCells>
  <pageMargins left="0.75" right="0.75" top="1" bottom="1" header="0.5" footer="0.5"/>
  <pageSetup paperSize="9" scale="64"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8"/>
  <sheetViews>
    <sheetView workbookViewId="0">
      <selection activeCell="A3" sqref="A3:N3"/>
    </sheetView>
  </sheetViews>
  <sheetFormatPr defaultColWidth="9.14166666666667" defaultRowHeight="14.25" customHeight="1"/>
  <cols>
    <col min="1" max="1" width="13.3833333333333" customWidth="1"/>
    <col min="2" max="2" width="24.75" customWidth="1"/>
    <col min="3" max="8" width="11.5" customWidth="1"/>
    <col min="9" max="9" width="9.75" customWidth="1"/>
    <col min="10" max="17" width="10.3833333333333" customWidth="1"/>
  </cols>
  <sheetData>
    <row r="1" ht="15.75" customHeight="1" spans="17:17">
      <c r="Q1" s="42" t="s">
        <v>44</v>
      </c>
    </row>
    <row r="2" ht="28.5" customHeight="1" spans="1:17">
      <c r="A2" s="3" t="s">
        <v>45</v>
      </c>
      <c r="B2" s="3"/>
      <c r="C2" s="3"/>
      <c r="D2" s="3"/>
      <c r="E2" s="3"/>
      <c r="F2" s="3"/>
      <c r="G2" s="3"/>
      <c r="H2" s="3"/>
      <c r="I2" s="3"/>
      <c r="J2" s="3"/>
      <c r="K2" s="3"/>
      <c r="L2" s="3"/>
      <c r="M2" s="3"/>
      <c r="N2" s="3"/>
      <c r="O2" s="3"/>
      <c r="P2" s="3"/>
      <c r="Q2" s="3"/>
    </row>
    <row r="3" ht="21" customHeight="1" spans="1:17">
      <c r="A3" s="300" t="str">
        <f>"单位名称："&amp;"曲靖市公安局交通警察支队"</f>
        <v>单位名称：曲靖市公安局交通警察支队</v>
      </c>
      <c r="B3" s="301"/>
      <c r="C3" s="76"/>
      <c r="D3" s="6"/>
      <c r="E3" s="76"/>
      <c r="F3" s="6"/>
      <c r="G3" s="76"/>
      <c r="H3" s="6"/>
      <c r="I3" s="6"/>
      <c r="J3" s="6"/>
      <c r="K3" s="76"/>
      <c r="L3" s="6"/>
      <c r="M3" s="76"/>
      <c r="N3" s="76"/>
      <c r="O3" s="6"/>
      <c r="P3" s="6"/>
      <c r="Q3" s="42" t="str">
        <f>"单位："&amp;"万元"</f>
        <v>单位：万元</v>
      </c>
    </row>
    <row r="4" ht="17.25" customHeight="1" spans="1:17">
      <c r="A4" s="302" t="s">
        <v>46</v>
      </c>
      <c r="B4" s="303" t="s">
        <v>47</v>
      </c>
      <c r="C4" s="304" t="s">
        <v>28</v>
      </c>
      <c r="D4" s="305" t="s">
        <v>48</v>
      </c>
      <c r="E4" s="10"/>
      <c r="F4" s="305" t="s">
        <v>49</v>
      </c>
      <c r="G4" s="10"/>
      <c r="H4" s="306" t="s">
        <v>31</v>
      </c>
      <c r="I4" s="312" t="s">
        <v>32</v>
      </c>
      <c r="J4" s="303" t="s">
        <v>50</v>
      </c>
      <c r="K4" s="313" t="s">
        <v>33</v>
      </c>
      <c r="L4" s="305" t="s">
        <v>35</v>
      </c>
      <c r="M4" s="314"/>
      <c r="N4" s="314"/>
      <c r="O4" s="314"/>
      <c r="P4" s="314"/>
      <c r="Q4" s="318"/>
    </row>
    <row r="5" ht="26.25" customHeight="1" spans="1:17">
      <c r="A5" s="10"/>
      <c r="B5" s="307"/>
      <c r="C5" s="307"/>
      <c r="D5" s="307" t="s">
        <v>28</v>
      </c>
      <c r="E5" s="307" t="s">
        <v>51</v>
      </c>
      <c r="F5" s="307" t="s">
        <v>28</v>
      </c>
      <c r="G5" s="308" t="s">
        <v>51</v>
      </c>
      <c r="H5" s="307"/>
      <c r="I5" s="307"/>
      <c r="J5" s="307"/>
      <c r="K5" s="308"/>
      <c r="L5" s="307" t="s">
        <v>30</v>
      </c>
      <c r="M5" s="315" t="s">
        <v>52</v>
      </c>
      <c r="N5" s="315" t="s">
        <v>53</v>
      </c>
      <c r="O5" s="315" t="s">
        <v>54</v>
      </c>
      <c r="P5" s="315" t="s">
        <v>55</v>
      </c>
      <c r="Q5" s="315" t="s">
        <v>56</v>
      </c>
    </row>
    <row r="6" ht="16.5" customHeight="1" spans="1:17">
      <c r="A6" s="10">
        <v>1</v>
      </c>
      <c r="B6" s="307">
        <v>2</v>
      </c>
      <c r="C6" s="307">
        <v>3</v>
      </c>
      <c r="D6" s="307">
        <v>4</v>
      </c>
      <c r="E6" s="309">
        <v>5</v>
      </c>
      <c r="F6" s="310">
        <v>6</v>
      </c>
      <c r="G6" s="309">
        <v>7</v>
      </c>
      <c r="H6" s="310">
        <v>8</v>
      </c>
      <c r="I6" s="309">
        <v>9</v>
      </c>
      <c r="J6" s="309">
        <v>10</v>
      </c>
      <c r="K6" s="309">
        <v>11</v>
      </c>
      <c r="L6" s="309">
        <v>12</v>
      </c>
      <c r="M6" s="316">
        <v>13</v>
      </c>
      <c r="N6" s="317">
        <v>14</v>
      </c>
      <c r="O6" s="317">
        <v>15</v>
      </c>
      <c r="P6" s="317">
        <v>16</v>
      </c>
      <c r="Q6" s="317">
        <v>17</v>
      </c>
    </row>
    <row r="7" ht="19.5" customHeight="1" spans="1:17">
      <c r="A7" s="13" t="s">
        <v>57</v>
      </c>
      <c r="B7" s="13" t="s">
        <v>58</v>
      </c>
      <c r="C7" s="15">
        <f>C8</f>
        <v>17785.31</v>
      </c>
      <c r="D7" s="15">
        <v>4831.31</v>
      </c>
      <c r="E7" s="15">
        <v>4831.31</v>
      </c>
      <c r="F7" s="15">
        <v>12954</v>
      </c>
      <c r="G7" s="15">
        <v>12754</v>
      </c>
      <c r="H7" s="15">
        <f>H8</f>
        <v>17585.31</v>
      </c>
      <c r="I7" s="15"/>
      <c r="J7" s="15"/>
      <c r="K7" s="15"/>
      <c r="L7" s="15">
        <v>200</v>
      </c>
      <c r="M7" s="15"/>
      <c r="N7" s="15"/>
      <c r="O7" s="15"/>
      <c r="P7" s="15"/>
      <c r="Q7" s="15">
        <v>200</v>
      </c>
    </row>
    <row r="8" ht="19.5" customHeight="1" spans="1:17">
      <c r="A8" s="69" t="s">
        <v>59</v>
      </c>
      <c r="B8" s="69" t="s">
        <v>60</v>
      </c>
      <c r="C8" s="15">
        <f>D8+F8</f>
        <v>17785.31</v>
      </c>
      <c r="D8" s="15">
        <v>4831.31</v>
      </c>
      <c r="E8" s="15">
        <v>4831.31</v>
      </c>
      <c r="F8" s="15">
        <v>12954</v>
      </c>
      <c r="G8" s="15">
        <v>12754</v>
      </c>
      <c r="H8" s="15">
        <f>H9+H10+H11+H12</f>
        <v>17585.31</v>
      </c>
      <c r="I8" s="15"/>
      <c r="J8" s="15"/>
      <c r="K8" s="15"/>
      <c r="L8" s="15">
        <v>200</v>
      </c>
      <c r="M8" s="15"/>
      <c r="N8" s="15"/>
      <c r="O8" s="15"/>
      <c r="P8" s="15"/>
      <c r="Q8" s="15">
        <v>200</v>
      </c>
    </row>
    <row r="9" ht="19.5" customHeight="1" spans="1:17">
      <c r="A9" s="212" t="s">
        <v>61</v>
      </c>
      <c r="B9" s="212" t="s">
        <v>62</v>
      </c>
      <c r="C9" s="15">
        <v>4831.31</v>
      </c>
      <c r="D9" s="15">
        <v>4831.31</v>
      </c>
      <c r="E9" s="15">
        <v>4831.31</v>
      </c>
      <c r="F9" s="15"/>
      <c r="G9" s="15"/>
      <c r="H9" s="15">
        <v>4831.31</v>
      </c>
      <c r="I9" s="15"/>
      <c r="J9" s="15"/>
      <c r="K9" s="15"/>
      <c r="L9" s="15"/>
      <c r="M9" s="15"/>
      <c r="N9" s="15"/>
      <c r="O9" s="15"/>
      <c r="P9" s="15"/>
      <c r="Q9" s="15"/>
    </row>
    <row r="10" ht="19.5" customHeight="1" spans="1:17">
      <c r="A10" s="212" t="s">
        <v>63</v>
      </c>
      <c r="B10" s="212" t="s">
        <v>64</v>
      </c>
      <c r="C10" s="15">
        <v>3712</v>
      </c>
      <c r="D10" s="15"/>
      <c r="E10" s="15"/>
      <c r="F10" s="15">
        <v>3712</v>
      </c>
      <c r="G10" s="15">
        <v>3712</v>
      </c>
      <c r="H10" s="15">
        <v>3712</v>
      </c>
      <c r="I10" s="15"/>
      <c r="J10" s="15"/>
      <c r="K10" s="15"/>
      <c r="L10" s="15"/>
      <c r="M10" s="15"/>
      <c r="N10" s="15"/>
      <c r="O10" s="15"/>
      <c r="P10" s="15"/>
      <c r="Q10" s="15"/>
    </row>
    <row r="11" ht="19.5" customHeight="1" spans="1:17">
      <c r="A11" s="212" t="s">
        <v>65</v>
      </c>
      <c r="B11" s="212" t="s">
        <v>66</v>
      </c>
      <c r="C11" s="15">
        <v>2240</v>
      </c>
      <c r="D11" s="15"/>
      <c r="E11" s="15"/>
      <c r="F11" s="15">
        <v>2240</v>
      </c>
      <c r="G11" s="15">
        <v>2240</v>
      </c>
      <c r="H11" s="15">
        <v>2240</v>
      </c>
      <c r="I11" s="15"/>
      <c r="J11" s="15"/>
      <c r="K11" s="15"/>
      <c r="L11" s="15"/>
      <c r="M11" s="15"/>
      <c r="N11" s="15"/>
      <c r="O11" s="15"/>
      <c r="P11" s="15"/>
      <c r="Q11" s="15"/>
    </row>
    <row r="12" ht="19.5" customHeight="1" spans="1:17">
      <c r="A12" s="212" t="s">
        <v>67</v>
      </c>
      <c r="B12" s="212" t="s">
        <v>68</v>
      </c>
      <c r="C12" s="15">
        <v>7002</v>
      </c>
      <c r="D12" s="15"/>
      <c r="E12" s="15"/>
      <c r="F12" s="15">
        <v>7002</v>
      </c>
      <c r="G12" s="15">
        <v>6802</v>
      </c>
      <c r="H12" s="15">
        <v>6802</v>
      </c>
      <c r="I12" s="15"/>
      <c r="J12" s="15"/>
      <c r="K12" s="15"/>
      <c r="L12" s="15">
        <v>200</v>
      </c>
      <c r="M12" s="15"/>
      <c r="N12" s="15"/>
      <c r="O12" s="15"/>
      <c r="P12" s="15"/>
      <c r="Q12" s="15">
        <v>200</v>
      </c>
    </row>
    <row r="13" ht="19.5" customHeight="1" spans="1:17">
      <c r="A13" s="13" t="s">
        <v>69</v>
      </c>
      <c r="B13" s="13" t="s">
        <v>70</v>
      </c>
      <c r="C13" s="15">
        <v>559.918801</v>
      </c>
      <c r="D13" s="15">
        <v>559.918801</v>
      </c>
      <c r="E13" s="15">
        <v>559.918801</v>
      </c>
      <c r="F13" s="15"/>
      <c r="G13" s="15"/>
      <c r="H13" s="15">
        <v>559.918801</v>
      </c>
      <c r="I13" s="15"/>
      <c r="J13" s="15"/>
      <c r="K13" s="15"/>
      <c r="L13" s="15"/>
      <c r="M13" s="15"/>
      <c r="N13" s="15"/>
      <c r="O13" s="15"/>
      <c r="P13" s="15"/>
      <c r="Q13" s="15"/>
    </row>
    <row r="14" ht="19.5" customHeight="1" spans="1:17">
      <c r="A14" s="69" t="s">
        <v>71</v>
      </c>
      <c r="B14" s="69" t="s">
        <v>72</v>
      </c>
      <c r="C14" s="15">
        <v>552.540841</v>
      </c>
      <c r="D14" s="15">
        <v>552.540841</v>
      </c>
      <c r="E14" s="15">
        <v>552.540841</v>
      </c>
      <c r="F14" s="15"/>
      <c r="G14" s="15"/>
      <c r="H14" s="15">
        <v>552.540841</v>
      </c>
      <c r="I14" s="15"/>
      <c r="J14" s="15"/>
      <c r="K14" s="15"/>
      <c r="L14" s="15"/>
      <c r="M14" s="15"/>
      <c r="N14" s="15"/>
      <c r="O14" s="15"/>
      <c r="P14" s="15"/>
      <c r="Q14" s="15"/>
    </row>
    <row r="15" ht="19.5" customHeight="1" spans="1:17">
      <c r="A15" s="212" t="s">
        <v>73</v>
      </c>
      <c r="B15" s="212" t="s">
        <v>74</v>
      </c>
      <c r="C15" s="15">
        <v>27.249755</v>
      </c>
      <c r="D15" s="15">
        <v>27.249755</v>
      </c>
      <c r="E15" s="15">
        <v>27.249755</v>
      </c>
      <c r="F15" s="15"/>
      <c r="G15" s="15"/>
      <c r="H15" s="15">
        <v>27.249755</v>
      </c>
      <c r="I15" s="15"/>
      <c r="J15" s="15"/>
      <c r="K15" s="15"/>
      <c r="L15" s="15"/>
      <c r="M15" s="15"/>
      <c r="N15" s="15"/>
      <c r="O15" s="15"/>
      <c r="P15" s="15"/>
      <c r="Q15" s="15"/>
    </row>
    <row r="16" ht="19.5" customHeight="1" spans="1:17">
      <c r="A16" s="212" t="s">
        <v>75</v>
      </c>
      <c r="B16" s="212" t="s">
        <v>76</v>
      </c>
      <c r="C16" s="15">
        <v>10.471518</v>
      </c>
      <c r="D16" s="15">
        <v>10.471518</v>
      </c>
      <c r="E16" s="15">
        <v>10.471518</v>
      </c>
      <c r="F16" s="15"/>
      <c r="G16" s="15"/>
      <c r="H16" s="15">
        <v>10.471518</v>
      </c>
      <c r="I16" s="15"/>
      <c r="J16" s="15"/>
      <c r="K16" s="15"/>
      <c r="L16" s="15"/>
      <c r="M16" s="15"/>
      <c r="N16" s="15"/>
      <c r="O16" s="15"/>
      <c r="P16" s="15"/>
      <c r="Q16" s="15"/>
    </row>
    <row r="17" ht="19.5" customHeight="1" spans="1:17">
      <c r="A17" s="212" t="s">
        <v>77</v>
      </c>
      <c r="B17" s="212" t="s">
        <v>78</v>
      </c>
      <c r="C17" s="15">
        <v>514.819568</v>
      </c>
      <c r="D17" s="15">
        <v>514.819568</v>
      </c>
      <c r="E17" s="15">
        <v>514.819568</v>
      </c>
      <c r="F17" s="15"/>
      <c r="G17" s="15"/>
      <c r="H17" s="15">
        <v>514.819568</v>
      </c>
      <c r="I17" s="15"/>
      <c r="J17" s="15"/>
      <c r="K17" s="15"/>
      <c r="L17" s="15"/>
      <c r="M17" s="15"/>
      <c r="N17" s="15"/>
      <c r="O17" s="15"/>
      <c r="P17" s="15"/>
      <c r="Q17" s="15"/>
    </row>
    <row r="18" ht="19.5" customHeight="1" spans="1:17">
      <c r="A18" s="69" t="s">
        <v>79</v>
      </c>
      <c r="B18" s="69" t="s">
        <v>80</v>
      </c>
      <c r="C18" s="15">
        <v>7.37796</v>
      </c>
      <c r="D18" s="15">
        <v>7.37796</v>
      </c>
      <c r="E18" s="15">
        <v>7.37796</v>
      </c>
      <c r="F18" s="15"/>
      <c r="G18" s="15"/>
      <c r="H18" s="15">
        <v>7.37796</v>
      </c>
      <c r="I18" s="15"/>
      <c r="J18" s="15"/>
      <c r="K18" s="15"/>
      <c r="L18" s="15"/>
      <c r="M18" s="15"/>
      <c r="N18" s="15"/>
      <c r="O18" s="15"/>
      <c r="P18" s="15"/>
      <c r="Q18" s="15"/>
    </row>
    <row r="19" ht="19.5" customHeight="1" spans="1:17">
      <c r="A19" s="212" t="s">
        <v>81</v>
      </c>
      <c r="B19" s="212" t="s">
        <v>82</v>
      </c>
      <c r="C19" s="15">
        <v>7.37796</v>
      </c>
      <c r="D19" s="15">
        <v>7.37796</v>
      </c>
      <c r="E19" s="15">
        <v>7.37796</v>
      </c>
      <c r="F19" s="15"/>
      <c r="G19" s="15"/>
      <c r="H19" s="15">
        <v>7.37796</v>
      </c>
      <c r="I19" s="15"/>
      <c r="J19" s="15"/>
      <c r="K19" s="15"/>
      <c r="L19" s="15"/>
      <c r="M19" s="15"/>
      <c r="N19" s="15"/>
      <c r="O19" s="15"/>
      <c r="P19" s="15"/>
      <c r="Q19" s="15"/>
    </row>
    <row r="20" ht="19.5" customHeight="1" spans="1:17">
      <c r="A20" s="13" t="s">
        <v>83</v>
      </c>
      <c r="B20" s="13" t="s">
        <v>84</v>
      </c>
      <c r="C20" s="15">
        <v>346.206169</v>
      </c>
      <c r="D20" s="15">
        <v>346.206169</v>
      </c>
      <c r="E20" s="15">
        <v>346.206169</v>
      </c>
      <c r="F20" s="15"/>
      <c r="G20" s="15"/>
      <c r="H20" s="15">
        <v>346.206169</v>
      </c>
      <c r="I20" s="15"/>
      <c r="J20" s="15"/>
      <c r="K20" s="15"/>
      <c r="L20" s="15"/>
      <c r="M20" s="15"/>
      <c r="N20" s="15"/>
      <c r="O20" s="15"/>
      <c r="P20" s="15"/>
      <c r="Q20" s="15"/>
    </row>
    <row r="21" ht="19.5" customHeight="1" spans="1:17">
      <c r="A21" s="69" t="s">
        <v>85</v>
      </c>
      <c r="B21" s="69" t="s">
        <v>86</v>
      </c>
      <c r="C21" s="15">
        <v>346.206169</v>
      </c>
      <c r="D21" s="15">
        <v>346.206169</v>
      </c>
      <c r="E21" s="15">
        <v>346.206169</v>
      </c>
      <c r="F21" s="15"/>
      <c r="G21" s="15"/>
      <c r="H21" s="15">
        <v>346.206169</v>
      </c>
      <c r="I21" s="15"/>
      <c r="J21" s="15"/>
      <c r="K21" s="15"/>
      <c r="L21" s="15"/>
      <c r="M21" s="15"/>
      <c r="N21" s="15"/>
      <c r="O21" s="15"/>
      <c r="P21" s="15"/>
      <c r="Q21" s="15"/>
    </row>
    <row r="22" ht="19.5" customHeight="1" spans="1:17">
      <c r="A22" s="212" t="s">
        <v>87</v>
      </c>
      <c r="B22" s="212" t="s">
        <v>88</v>
      </c>
      <c r="C22" s="15">
        <v>168.661448</v>
      </c>
      <c r="D22" s="15">
        <v>168.661448</v>
      </c>
      <c r="E22" s="15">
        <v>168.661448</v>
      </c>
      <c r="F22" s="15"/>
      <c r="G22" s="15"/>
      <c r="H22" s="15">
        <v>168.661448</v>
      </c>
      <c r="I22" s="15"/>
      <c r="J22" s="15"/>
      <c r="K22" s="15"/>
      <c r="L22" s="15"/>
      <c r="M22" s="15"/>
      <c r="N22" s="15"/>
      <c r="O22" s="15"/>
      <c r="P22" s="15"/>
      <c r="Q22" s="15"/>
    </row>
    <row r="23" ht="19.5" customHeight="1" spans="1:17">
      <c r="A23" s="212" t="s">
        <v>89</v>
      </c>
      <c r="B23" s="212" t="s">
        <v>90</v>
      </c>
      <c r="C23" s="15">
        <v>146.786447</v>
      </c>
      <c r="D23" s="15">
        <v>146.786447</v>
      </c>
      <c r="E23" s="15">
        <v>146.786447</v>
      </c>
      <c r="F23" s="15"/>
      <c r="G23" s="15"/>
      <c r="H23" s="15">
        <v>146.786447</v>
      </c>
      <c r="I23" s="15"/>
      <c r="J23" s="15"/>
      <c r="K23" s="15"/>
      <c r="L23" s="15"/>
      <c r="M23" s="15"/>
      <c r="N23" s="15"/>
      <c r="O23" s="15"/>
      <c r="P23" s="15"/>
      <c r="Q23" s="15"/>
    </row>
    <row r="24" ht="19.5" customHeight="1" spans="1:17">
      <c r="A24" s="212" t="s">
        <v>91</v>
      </c>
      <c r="B24" s="212" t="s">
        <v>92</v>
      </c>
      <c r="C24" s="15">
        <v>30.758274</v>
      </c>
      <c r="D24" s="15">
        <v>30.758274</v>
      </c>
      <c r="E24" s="15">
        <v>30.758274</v>
      </c>
      <c r="F24" s="15"/>
      <c r="G24" s="15"/>
      <c r="H24" s="15">
        <v>30.758274</v>
      </c>
      <c r="I24" s="15"/>
      <c r="J24" s="15"/>
      <c r="K24" s="15"/>
      <c r="L24" s="15"/>
      <c r="M24" s="15"/>
      <c r="N24" s="15"/>
      <c r="O24" s="15"/>
      <c r="P24" s="15"/>
      <c r="Q24" s="15"/>
    </row>
    <row r="25" ht="19.5" customHeight="1" spans="1:17">
      <c r="A25" s="13" t="s">
        <v>93</v>
      </c>
      <c r="B25" s="13" t="s">
        <v>94</v>
      </c>
      <c r="C25" s="15">
        <v>423.489228</v>
      </c>
      <c r="D25" s="15">
        <v>423.489228</v>
      </c>
      <c r="E25" s="15">
        <v>423.489228</v>
      </c>
      <c r="F25" s="15"/>
      <c r="G25" s="15"/>
      <c r="H25" s="15">
        <v>423.489228</v>
      </c>
      <c r="I25" s="15"/>
      <c r="J25" s="15"/>
      <c r="K25" s="15"/>
      <c r="L25" s="15"/>
      <c r="M25" s="15"/>
      <c r="N25" s="15"/>
      <c r="O25" s="15"/>
      <c r="P25" s="15"/>
      <c r="Q25" s="15"/>
    </row>
    <row r="26" ht="19.5" customHeight="1" spans="1:17">
      <c r="A26" s="69" t="s">
        <v>95</v>
      </c>
      <c r="B26" s="69" t="s">
        <v>96</v>
      </c>
      <c r="C26" s="15">
        <v>423.489228</v>
      </c>
      <c r="D26" s="15">
        <v>423.489228</v>
      </c>
      <c r="E26" s="15">
        <v>423.489228</v>
      </c>
      <c r="F26" s="15"/>
      <c r="G26" s="15"/>
      <c r="H26" s="15">
        <v>423.489228</v>
      </c>
      <c r="I26" s="15"/>
      <c r="J26" s="15"/>
      <c r="K26" s="15"/>
      <c r="L26" s="15"/>
      <c r="M26" s="15"/>
      <c r="N26" s="15"/>
      <c r="O26" s="15"/>
      <c r="P26" s="15"/>
      <c r="Q26" s="15"/>
    </row>
    <row r="27" ht="19.5" customHeight="1" spans="1:17">
      <c r="A27" s="212" t="s">
        <v>97</v>
      </c>
      <c r="B27" s="212" t="s">
        <v>98</v>
      </c>
      <c r="C27" s="15">
        <v>423.489228</v>
      </c>
      <c r="D27" s="15">
        <v>423.489228</v>
      </c>
      <c r="E27" s="15">
        <v>423.489228</v>
      </c>
      <c r="F27" s="15"/>
      <c r="G27" s="15"/>
      <c r="H27" s="15">
        <v>423.489228</v>
      </c>
      <c r="I27" s="15"/>
      <c r="J27" s="15"/>
      <c r="K27" s="15"/>
      <c r="L27" s="15"/>
      <c r="M27" s="15"/>
      <c r="N27" s="15"/>
      <c r="O27" s="15"/>
      <c r="P27" s="15"/>
      <c r="Q27" s="15"/>
    </row>
    <row r="28" ht="17.25" customHeight="1" spans="1:17">
      <c r="A28" s="311" t="s">
        <v>99</v>
      </c>
      <c r="B28" s="312" t="s">
        <v>99</v>
      </c>
      <c r="C28" s="15">
        <v>19114.930165</v>
      </c>
      <c r="D28" s="15">
        <v>6160.930165</v>
      </c>
      <c r="E28" s="15">
        <v>6160.930165</v>
      </c>
      <c r="F28" s="15">
        <v>12954</v>
      </c>
      <c r="G28" s="15">
        <v>12754</v>
      </c>
      <c r="H28" s="15">
        <v>18914.930165</v>
      </c>
      <c r="I28" s="15"/>
      <c r="J28" s="15"/>
      <c r="K28" s="15"/>
      <c r="L28" s="15">
        <v>200</v>
      </c>
      <c r="M28" s="15"/>
      <c r="N28" s="15"/>
      <c r="O28" s="15"/>
      <c r="P28" s="15"/>
      <c r="Q28" s="15">
        <v>200</v>
      </c>
    </row>
  </sheetData>
  <mergeCells count="13">
    <mergeCell ref="A2:Q2"/>
    <mergeCell ref="A3:N3"/>
    <mergeCell ref="D4:E4"/>
    <mergeCell ref="F4:G4"/>
    <mergeCell ref="L4:Q4"/>
    <mergeCell ref="A28:B28"/>
    <mergeCell ref="A4:A5"/>
    <mergeCell ref="B4:B5"/>
    <mergeCell ref="C4:C5"/>
    <mergeCell ref="H4:H5"/>
    <mergeCell ref="I4:I5"/>
    <mergeCell ref="J4:J5"/>
    <mergeCell ref="K4:K5"/>
  </mergeCells>
  <pageMargins left="0.75" right="0.75" top="1" bottom="1" header="0.5" footer="0.5"/>
  <pageSetup paperSize="9" scale="62"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2"/>
  <sheetViews>
    <sheetView workbookViewId="0">
      <selection activeCell="B7" sqref="B7"/>
    </sheetView>
  </sheetViews>
  <sheetFormatPr defaultColWidth="7.76666666666667" defaultRowHeight="14.25" customHeight="1" outlineLevelCol="3"/>
  <cols>
    <col min="1" max="1" width="43.1333333333333" style="275" customWidth="1"/>
    <col min="2" max="2" width="33.9833333333333" style="275" customWidth="1"/>
    <col min="3" max="3" width="42.5" style="275" customWidth="1"/>
    <col min="4" max="4" width="31.8833333333333" style="275" customWidth="1"/>
    <col min="5" max="5" width="7.99166666666667" style="274" customWidth="1"/>
    <col min="6" max="256" width="7.99166666666667" style="274"/>
    <col min="257" max="16384" width="7.76666666666667" style="274"/>
  </cols>
  <sheetData>
    <row r="1" s="274" customFormat="1" customHeight="1" spans="1:4">
      <c r="A1" s="276"/>
      <c r="B1" s="276"/>
      <c r="C1" s="276"/>
      <c r="D1" s="277" t="s">
        <v>100</v>
      </c>
    </row>
    <row r="2" s="274" customFormat="1" ht="31.5" customHeight="1" spans="1:4">
      <c r="A2" s="278" t="s">
        <v>101</v>
      </c>
      <c r="B2" s="279"/>
      <c r="C2" s="279"/>
      <c r="D2" s="279"/>
    </row>
    <row r="3" s="274" customFormat="1" ht="17.25" customHeight="1" spans="1:4">
      <c r="A3" s="280" t="s">
        <v>102</v>
      </c>
      <c r="B3" s="281"/>
      <c r="C3" s="281"/>
      <c r="D3" s="282" t="s">
        <v>25</v>
      </c>
    </row>
    <row r="4" s="274" customFormat="1" ht="19.5" customHeight="1" spans="1:4">
      <c r="A4" s="283" t="s">
        <v>2</v>
      </c>
      <c r="B4" s="284"/>
      <c r="C4" s="283" t="s">
        <v>3</v>
      </c>
      <c r="D4" s="284"/>
    </row>
    <row r="5" s="274" customFormat="1" ht="21.75" customHeight="1" spans="1:4">
      <c r="A5" s="285" t="s">
        <v>4</v>
      </c>
      <c r="B5" s="286" t="s">
        <v>5</v>
      </c>
      <c r="C5" s="285" t="s">
        <v>103</v>
      </c>
      <c r="D5" s="286" t="s">
        <v>5</v>
      </c>
    </row>
    <row r="6" s="274" customFormat="1" ht="17.25" customHeight="1" spans="1:4">
      <c r="A6" s="287"/>
      <c r="B6" s="288"/>
      <c r="C6" s="287"/>
      <c r="D6" s="288"/>
    </row>
    <row r="7" s="274" customFormat="1" ht="23" customHeight="1" spans="1:4">
      <c r="A7" s="289" t="s">
        <v>104</v>
      </c>
      <c r="B7" s="273">
        <v>18914.93</v>
      </c>
      <c r="C7" s="290" t="s">
        <v>105</v>
      </c>
      <c r="D7" s="291">
        <v>18914.93</v>
      </c>
    </row>
    <row r="8" s="274" customFormat="1" ht="23" customHeight="1" spans="1:4">
      <c r="A8" s="292" t="s">
        <v>106</v>
      </c>
      <c r="B8" s="273">
        <v>18914.93</v>
      </c>
      <c r="C8" s="290" t="s">
        <v>107</v>
      </c>
      <c r="D8" s="291"/>
    </row>
    <row r="9" s="274" customFormat="1" ht="23" customHeight="1" spans="1:4">
      <c r="A9" s="292" t="s">
        <v>108</v>
      </c>
      <c r="B9" s="273"/>
      <c r="C9" s="290" t="s">
        <v>109</v>
      </c>
      <c r="D9" s="291"/>
    </row>
    <row r="10" s="274" customFormat="1" ht="23" customHeight="1" spans="1:4">
      <c r="A10" s="292" t="s">
        <v>110</v>
      </c>
      <c r="B10" s="273"/>
      <c r="C10" s="290" t="s">
        <v>111</v>
      </c>
      <c r="D10" s="291"/>
    </row>
    <row r="11" s="274" customFormat="1" ht="23" customHeight="1" spans="1:4">
      <c r="A11" s="292" t="s">
        <v>112</v>
      </c>
      <c r="B11" s="273"/>
      <c r="C11" s="290" t="s">
        <v>113</v>
      </c>
      <c r="D11" s="291">
        <v>17585.31</v>
      </c>
    </row>
    <row r="12" s="274" customFormat="1" ht="23" customHeight="1" spans="1:4">
      <c r="A12" s="292" t="s">
        <v>106</v>
      </c>
      <c r="B12" s="273"/>
      <c r="C12" s="290" t="s">
        <v>114</v>
      </c>
      <c r="D12" s="291"/>
    </row>
    <row r="13" s="274" customFormat="1" ht="23" customHeight="1" spans="1:4">
      <c r="A13" s="293" t="s">
        <v>108</v>
      </c>
      <c r="B13" s="291"/>
      <c r="C13" s="290" t="s">
        <v>115</v>
      </c>
      <c r="D13" s="291"/>
    </row>
    <row r="14" s="274" customFormat="1" ht="23" customHeight="1" spans="1:4">
      <c r="A14" s="293" t="s">
        <v>110</v>
      </c>
      <c r="B14" s="291"/>
      <c r="C14" s="290" t="s">
        <v>116</v>
      </c>
      <c r="D14" s="291"/>
    </row>
    <row r="15" s="274" customFormat="1" ht="23" customHeight="1" spans="1:4">
      <c r="A15" s="292"/>
      <c r="B15" s="291"/>
      <c r="C15" s="290" t="s">
        <v>117</v>
      </c>
      <c r="D15" s="291">
        <v>559.92</v>
      </c>
    </row>
    <row r="16" s="274" customFormat="1" ht="23" customHeight="1" spans="1:4">
      <c r="A16" s="292"/>
      <c r="B16" s="273"/>
      <c r="C16" s="290" t="s">
        <v>118</v>
      </c>
      <c r="D16" s="291">
        <v>346.21</v>
      </c>
    </row>
    <row r="17" s="274" customFormat="1" ht="23" customHeight="1" spans="1:4">
      <c r="A17" s="292"/>
      <c r="B17" s="294"/>
      <c r="C17" s="290" t="s">
        <v>119</v>
      </c>
      <c r="D17" s="291"/>
    </row>
    <row r="18" s="274" customFormat="1" ht="23" customHeight="1" spans="1:4">
      <c r="A18" s="293"/>
      <c r="B18" s="294"/>
      <c r="C18" s="290" t="s">
        <v>120</v>
      </c>
      <c r="D18" s="291"/>
    </row>
    <row r="19" s="274" customFormat="1" ht="23" customHeight="1" spans="1:4">
      <c r="A19" s="293"/>
      <c r="B19" s="295"/>
      <c r="C19" s="290" t="s">
        <v>121</v>
      </c>
      <c r="D19" s="291"/>
    </row>
    <row r="20" s="274" customFormat="1" ht="23" customHeight="1" spans="1:4">
      <c r="A20" s="295"/>
      <c r="B20" s="295"/>
      <c r="C20" s="290" t="s">
        <v>122</v>
      </c>
      <c r="D20" s="291"/>
    </row>
    <row r="21" s="274" customFormat="1" ht="23" customHeight="1" spans="1:4">
      <c r="A21" s="295"/>
      <c r="B21" s="295"/>
      <c r="C21" s="290" t="s">
        <v>123</v>
      </c>
      <c r="D21" s="291"/>
    </row>
    <row r="22" s="274" customFormat="1" ht="23" customHeight="1" spans="1:4">
      <c r="A22" s="295"/>
      <c r="B22" s="295"/>
      <c r="C22" s="290" t="s">
        <v>124</v>
      </c>
      <c r="D22" s="291"/>
    </row>
    <row r="23" s="274" customFormat="1" ht="23" customHeight="1" spans="1:4">
      <c r="A23" s="295"/>
      <c r="B23" s="295"/>
      <c r="C23" s="290" t="s">
        <v>125</v>
      </c>
      <c r="D23" s="291"/>
    </row>
    <row r="24" s="274" customFormat="1" ht="23" customHeight="1" spans="1:4">
      <c r="A24" s="295"/>
      <c r="B24" s="295"/>
      <c r="C24" s="290" t="s">
        <v>126</v>
      </c>
      <c r="D24" s="291"/>
    </row>
    <row r="25" s="274" customFormat="1" ht="23" customHeight="1" spans="1:4">
      <c r="A25" s="295"/>
      <c r="B25" s="295"/>
      <c r="C25" s="290" t="s">
        <v>127</v>
      </c>
      <c r="D25" s="291"/>
    </row>
    <row r="26" s="274" customFormat="1" ht="23" customHeight="1" spans="1:4">
      <c r="A26" s="295"/>
      <c r="B26" s="295"/>
      <c r="C26" s="290" t="s">
        <v>128</v>
      </c>
      <c r="D26" s="291">
        <v>423.49</v>
      </c>
    </row>
    <row r="27" s="274" customFormat="1" ht="23" customHeight="1" spans="1:4">
      <c r="A27" s="295"/>
      <c r="B27" s="295"/>
      <c r="C27" s="290" t="s">
        <v>129</v>
      </c>
      <c r="D27" s="291"/>
    </row>
    <row r="28" s="274" customFormat="1" ht="23" customHeight="1" spans="1:4">
      <c r="A28" s="295"/>
      <c r="B28" s="295"/>
      <c r="C28" s="290" t="s">
        <v>130</v>
      </c>
      <c r="D28" s="291"/>
    </row>
    <row r="29" s="274" customFormat="1" ht="23" customHeight="1" spans="1:4">
      <c r="A29" s="295"/>
      <c r="B29" s="295"/>
      <c r="C29" s="290" t="s">
        <v>131</v>
      </c>
      <c r="D29" s="291"/>
    </row>
    <row r="30" s="274" customFormat="1" ht="23" customHeight="1" spans="1:4">
      <c r="A30" s="295"/>
      <c r="B30" s="295"/>
      <c r="C30" s="290" t="s">
        <v>132</v>
      </c>
      <c r="D30" s="291"/>
    </row>
    <row r="31" s="274" customFormat="1" ht="23" customHeight="1" spans="1:4">
      <c r="A31" s="296"/>
      <c r="B31" s="294"/>
      <c r="C31" s="293" t="s">
        <v>133</v>
      </c>
      <c r="D31" s="294"/>
    </row>
    <row r="32" s="274" customFormat="1" ht="23" customHeight="1" spans="1:4">
      <c r="A32" s="297" t="s">
        <v>134</v>
      </c>
      <c r="B32" s="298">
        <v>18914.93</v>
      </c>
      <c r="C32" s="296" t="s">
        <v>22</v>
      </c>
      <c r="D32" s="299">
        <v>18914.93</v>
      </c>
    </row>
  </sheetData>
  <mergeCells count="8">
    <mergeCell ref="A2:D2"/>
    <mergeCell ref="A3:B3"/>
    <mergeCell ref="A4:B4"/>
    <mergeCell ref="C4:D4"/>
    <mergeCell ref="A5:A6"/>
    <mergeCell ref="B5:B6"/>
    <mergeCell ref="C5:C6"/>
    <mergeCell ref="D5:D6"/>
  </mergeCells>
  <pageMargins left="0.75" right="0.75" top="1" bottom="1" header="0.5" footer="0.5"/>
  <pageSetup paperSize="9" scale="6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8"/>
  <sheetViews>
    <sheetView workbookViewId="0">
      <selection activeCell="A3" sqref="A3:E3"/>
    </sheetView>
  </sheetViews>
  <sheetFormatPr defaultColWidth="9.14166666666667" defaultRowHeight="14.25" customHeight="1" outlineLevelCol="6"/>
  <cols>
    <col min="1" max="1" width="20.1416666666667" customWidth="1"/>
    <col min="2" max="2" width="44" customWidth="1"/>
    <col min="3" max="3" width="24.2833333333333" customWidth="1"/>
    <col min="4" max="4" width="16.575" customWidth="1"/>
    <col min="5" max="7" width="24.2833333333333" customWidth="1"/>
  </cols>
  <sheetData>
    <row r="1" customHeight="1" spans="4:7">
      <c r="D1" s="264"/>
      <c r="F1" s="71"/>
      <c r="G1" s="42" t="s">
        <v>135</v>
      </c>
    </row>
    <row r="2" ht="39" customHeight="1" spans="1:7">
      <c r="A2" s="153" t="s">
        <v>136</v>
      </c>
      <c r="B2" s="153"/>
      <c r="C2" s="153"/>
      <c r="D2" s="153"/>
      <c r="E2" s="153"/>
      <c r="F2" s="153"/>
      <c r="G2" s="153"/>
    </row>
    <row r="3" ht="21" customHeight="1" spans="1:7">
      <c r="A3" s="4" t="str">
        <f>"单位名称："&amp;"曲靖市公安局交通警察支队"</f>
        <v>单位名称：曲靖市公安局交通警察支队</v>
      </c>
      <c r="F3" s="156"/>
      <c r="G3" s="265" t="str">
        <f>"单位："&amp;"万元"</f>
        <v>单位：万元</v>
      </c>
    </row>
    <row r="4" ht="20.25" customHeight="1" spans="1:7">
      <c r="A4" s="266" t="s">
        <v>137</v>
      </c>
      <c r="B4" s="267"/>
      <c r="C4" s="81" t="s">
        <v>28</v>
      </c>
      <c r="D4" s="268" t="s">
        <v>48</v>
      </c>
      <c r="E4" s="10"/>
      <c r="F4" s="10"/>
      <c r="G4" s="10" t="s">
        <v>49</v>
      </c>
    </row>
    <row r="5" ht="20.25" customHeight="1" spans="1:7">
      <c r="A5" s="269" t="s">
        <v>46</v>
      </c>
      <c r="B5" s="269" t="s">
        <v>47</v>
      </c>
      <c r="C5" s="10"/>
      <c r="D5" s="80" t="s">
        <v>30</v>
      </c>
      <c r="E5" s="80" t="s">
        <v>138</v>
      </c>
      <c r="F5" s="80" t="s">
        <v>139</v>
      </c>
      <c r="G5" s="10"/>
    </row>
    <row r="6" ht="13.5" customHeight="1" spans="1:7">
      <c r="A6" s="269" t="s">
        <v>140</v>
      </c>
      <c r="B6" s="269" t="s">
        <v>141</v>
      </c>
      <c r="C6" s="269" t="s">
        <v>142</v>
      </c>
      <c r="D6" s="161" t="s">
        <v>143</v>
      </c>
      <c r="E6" s="161" t="s">
        <v>144</v>
      </c>
      <c r="F6" s="161" t="s">
        <v>145</v>
      </c>
      <c r="G6" s="221">
        <v>7</v>
      </c>
    </row>
    <row r="7" ht="18" customHeight="1" spans="1:7">
      <c r="A7" s="13" t="s">
        <v>57</v>
      </c>
      <c r="B7" s="13" t="s">
        <v>58</v>
      </c>
      <c r="C7" s="15">
        <v>17585.31</v>
      </c>
      <c r="D7" s="15">
        <v>4831.31</v>
      </c>
      <c r="E7" s="270">
        <v>4202.19</v>
      </c>
      <c r="F7" s="270">
        <v>629.12</v>
      </c>
      <c r="G7" s="15">
        <v>12754</v>
      </c>
    </row>
    <row r="8" ht="18" customHeight="1" spans="1:7">
      <c r="A8" s="69" t="s">
        <v>59</v>
      </c>
      <c r="B8" s="69" t="s">
        <v>60</v>
      </c>
      <c r="C8" s="15">
        <v>17585.31</v>
      </c>
      <c r="D8" s="15">
        <v>4831.31</v>
      </c>
      <c r="E8" s="270">
        <v>4202.19</v>
      </c>
      <c r="F8" s="270">
        <v>629.12</v>
      </c>
      <c r="G8" s="15">
        <v>12754</v>
      </c>
    </row>
    <row r="9" ht="18" customHeight="1" spans="1:7">
      <c r="A9" s="212" t="s">
        <v>61</v>
      </c>
      <c r="B9" s="212" t="s">
        <v>62</v>
      </c>
      <c r="C9" s="15">
        <v>4831.31</v>
      </c>
      <c r="D9" s="15">
        <v>4831.31</v>
      </c>
      <c r="E9" s="270">
        <v>4202.19</v>
      </c>
      <c r="F9" s="270">
        <v>629.12</v>
      </c>
      <c r="G9" s="15"/>
    </row>
    <row r="10" ht="18" customHeight="1" spans="1:7">
      <c r="A10" s="212" t="s">
        <v>63</v>
      </c>
      <c r="B10" s="212" t="s">
        <v>64</v>
      </c>
      <c r="C10" s="15">
        <v>3712</v>
      </c>
      <c r="D10" s="15"/>
      <c r="E10" s="15"/>
      <c r="F10" s="15"/>
      <c r="G10" s="15">
        <v>3712</v>
      </c>
    </row>
    <row r="11" ht="18" customHeight="1" spans="1:7">
      <c r="A11" s="212" t="s">
        <v>65</v>
      </c>
      <c r="B11" s="212" t="s">
        <v>66</v>
      </c>
      <c r="C11" s="15">
        <v>2240</v>
      </c>
      <c r="D11" s="15"/>
      <c r="E11" s="15"/>
      <c r="F11" s="15"/>
      <c r="G11" s="15">
        <v>2240</v>
      </c>
    </row>
    <row r="12" ht="18" customHeight="1" spans="1:7">
      <c r="A12" s="212" t="s">
        <v>67</v>
      </c>
      <c r="B12" s="212" t="s">
        <v>68</v>
      </c>
      <c r="C12" s="15">
        <v>6802</v>
      </c>
      <c r="D12" s="15"/>
      <c r="E12" s="15"/>
      <c r="F12" s="15"/>
      <c r="G12" s="15">
        <v>6802</v>
      </c>
    </row>
    <row r="13" ht="18" customHeight="1" spans="1:7">
      <c r="A13" s="13" t="s">
        <v>69</v>
      </c>
      <c r="B13" s="13" t="s">
        <v>70</v>
      </c>
      <c r="C13" s="15">
        <v>559.918801</v>
      </c>
      <c r="D13" s="15">
        <v>559.918801</v>
      </c>
      <c r="E13" s="15">
        <v>522.197528</v>
      </c>
      <c r="F13" s="15">
        <v>37.721273</v>
      </c>
      <c r="G13" s="15"/>
    </row>
    <row r="14" ht="18" customHeight="1" spans="1:7">
      <c r="A14" s="69" t="s">
        <v>71</v>
      </c>
      <c r="B14" s="69" t="s">
        <v>72</v>
      </c>
      <c r="C14" s="15">
        <v>552.540841</v>
      </c>
      <c r="D14" s="15">
        <v>552.540841</v>
      </c>
      <c r="E14" s="15">
        <v>514.819568</v>
      </c>
      <c r="F14" s="15">
        <v>37.721273</v>
      </c>
      <c r="G14" s="15"/>
    </row>
    <row r="15" ht="18" customHeight="1" spans="1:7">
      <c r="A15" s="212" t="s">
        <v>73</v>
      </c>
      <c r="B15" s="212" t="s">
        <v>74</v>
      </c>
      <c r="C15" s="15">
        <v>27.249755</v>
      </c>
      <c r="D15" s="15">
        <v>27.249755</v>
      </c>
      <c r="E15" s="15"/>
      <c r="F15" s="15">
        <v>27.249755</v>
      </c>
      <c r="G15" s="15"/>
    </row>
    <row r="16" ht="18" customHeight="1" spans="1:7">
      <c r="A16" s="212" t="s">
        <v>75</v>
      </c>
      <c r="B16" s="212" t="s">
        <v>76</v>
      </c>
      <c r="C16" s="15">
        <v>10.471518</v>
      </c>
      <c r="D16" s="15">
        <v>10.471518</v>
      </c>
      <c r="E16" s="15"/>
      <c r="F16" s="15">
        <v>10.471518</v>
      </c>
      <c r="G16" s="15"/>
    </row>
    <row r="17" ht="18" customHeight="1" spans="1:7">
      <c r="A17" s="212" t="s">
        <v>77</v>
      </c>
      <c r="B17" s="212" t="s">
        <v>78</v>
      </c>
      <c r="C17" s="15">
        <v>514.819568</v>
      </c>
      <c r="D17" s="15">
        <v>514.819568</v>
      </c>
      <c r="E17" s="15">
        <v>514.819568</v>
      </c>
      <c r="F17" s="15"/>
      <c r="G17" s="15"/>
    </row>
    <row r="18" ht="18" customHeight="1" spans="1:7">
      <c r="A18" s="69" t="s">
        <v>79</v>
      </c>
      <c r="B18" s="69" t="s">
        <v>80</v>
      </c>
      <c r="C18" s="15">
        <v>7.37796</v>
      </c>
      <c r="D18" s="15">
        <v>7.37796</v>
      </c>
      <c r="E18" s="15">
        <v>7.37796</v>
      </c>
      <c r="F18" s="15"/>
      <c r="G18" s="15"/>
    </row>
    <row r="19" ht="18" customHeight="1" spans="1:7">
      <c r="A19" s="212" t="s">
        <v>81</v>
      </c>
      <c r="B19" s="212" t="s">
        <v>82</v>
      </c>
      <c r="C19" s="15">
        <v>7.37796</v>
      </c>
      <c r="D19" s="15">
        <v>7.37796</v>
      </c>
      <c r="E19" s="15">
        <v>7.37796</v>
      </c>
      <c r="F19" s="15"/>
      <c r="G19" s="15"/>
    </row>
    <row r="20" ht="18" customHeight="1" spans="1:7">
      <c r="A20" s="13" t="s">
        <v>83</v>
      </c>
      <c r="B20" s="13" t="s">
        <v>84</v>
      </c>
      <c r="C20" s="15">
        <v>346.206169</v>
      </c>
      <c r="D20" s="15">
        <v>346.206169</v>
      </c>
      <c r="E20" s="15">
        <v>346.206169</v>
      </c>
      <c r="F20" s="15"/>
      <c r="G20" s="15"/>
    </row>
    <row r="21" ht="18" customHeight="1" spans="1:7">
      <c r="A21" s="69" t="s">
        <v>85</v>
      </c>
      <c r="B21" s="69" t="s">
        <v>86</v>
      </c>
      <c r="C21" s="15">
        <v>346.206169</v>
      </c>
      <c r="D21" s="15">
        <v>346.206169</v>
      </c>
      <c r="E21" s="15">
        <v>346.206169</v>
      </c>
      <c r="F21" s="15"/>
      <c r="G21" s="15"/>
    </row>
    <row r="22" ht="18" customHeight="1" spans="1:7">
      <c r="A22" s="212" t="s">
        <v>87</v>
      </c>
      <c r="B22" s="212" t="s">
        <v>88</v>
      </c>
      <c r="C22" s="15">
        <v>168.661448</v>
      </c>
      <c r="D22" s="15">
        <v>168.661448</v>
      </c>
      <c r="E22" s="15">
        <v>168.661448</v>
      </c>
      <c r="F22" s="15"/>
      <c r="G22" s="15"/>
    </row>
    <row r="23" ht="18" customHeight="1" spans="1:7">
      <c r="A23" s="212" t="s">
        <v>89</v>
      </c>
      <c r="B23" s="212" t="s">
        <v>90</v>
      </c>
      <c r="C23" s="15">
        <v>146.786447</v>
      </c>
      <c r="D23" s="15">
        <v>146.786447</v>
      </c>
      <c r="E23" s="15">
        <v>146.786447</v>
      </c>
      <c r="F23" s="15"/>
      <c r="G23" s="15"/>
    </row>
    <row r="24" ht="18" customHeight="1" spans="1:7">
      <c r="A24" s="212" t="s">
        <v>91</v>
      </c>
      <c r="B24" s="212" t="s">
        <v>92</v>
      </c>
      <c r="C24" s="15">
        <v>30.758274</v>
      </c>
      <c r="D24" s="15">
        <v>30.758274</v>
      </c>
      <c r="E24" s="15">
        <v>30.758274</v>
      </c>
      <c r="F24" s="15"/>
      <c r="G24" s="15"/>
    </row>
    <row r="25" ht="18" customHeight="1" spans="1:7">
      <c r="A25" s="13" t="s">
        <v>93</v>
      </c>
      <c r="B25" s="13" t="s">
        <v>94</v>
      </c>
      <c r="C25" s="15">
        <v>423.489228</v>
      </c>
      <c r="D25" s="15">
        <v>423.489228</v>
      </c>
      <c r="E25" s="15">
        <v>423.489228</v>
      </c>
      <c r="F25" s="15"/>
      <c r="G25" s="15"/>
    </row>
    <row r="26" ht="18" customHeight="1" spans="1:7">
      <c r="A26" s="69" t="s">
        <v>95</v>
      </c>
      <c r="B26" s="69" t="s">
        <v>96</v>
      </c>
      <c r="C26" s="15">
        <v>423.489228</v>
      </c>
      <c r="D26" s="15">
        <v>423.489228</v>
      </c>
      <c r="E26" s="15">
        <v>423.489228</v>
      </c>
      <c r="F26" s="15"/>
      <c r="G26" s="15"/>
    </row>
    <row r="27" ht="18" customHeight="1" spans="1:7">
      <c r="A27" s="212" t="s">
        <v>97</v>
      </c>
      <c r="B27" s="212" t="s">
        <v>98</v>
      </c>
      <c r="C27" s="15">
        <v>423.489228</v>
      </c>
      <c r="D27" s="15">
        <v>423.489228</v>
      </c>
      <c r="E27" s="15">
        <v>423.489228</v>
      </c>
      <c r="F27" s="15"/>
      <c r="G27" s="15"/>
    </row>
    <row r="28" ht="18" customHeight="1" spans="1:7">
      <c r="A28" s="271" t="s">
        <v>99</v>
      </c>
      <c r="B28" s="272" t="s">
        <v>99</v>
      </c>
      <c r="C28" s="273">
        <v>18914.93</v>
      </c>
      <c r="D28" s="15">
        <v>6160.930165</v>
      </c>
      <c r="E28" s="15">
        <v>5494.09</v>
      </c>
      <c r="F28" s="15">
        <v>666.84</v>
      </c>
      <c r="G28" s="15">
        <v>12754</v>
      </c>
    </row>
  </sheetData>
  <mergeCells count="7">
    <mergeCell ref="A2:G2"/>
    <mergeCell ref="A3:E3"/>
    <mergeCell ref="A4:B4"/>
    <mergeCell ref="D4:F4"/>
    <mergeCell ref="A28:B28"/>
    <mergeCell ref="C4:C5"/>
    <mergeCell ref="G4:G5"/>
  </mergeCells>
  <pageMargins left="0.75" right="0.75" top="1" bottom="1" header="0.5" footer="0.5"/>
  <pageSetup paperSize="9" scale="67"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AF52"/>
  <sheetViews>
    <sheetView showGridLines="0" workbookViewId="0">
      <selection activeCell="A2" sqref="A2:AC2"/>
    </sheetView>
  </sheetViews>
  <sheetFormatPr defaultColWidth="9.14166666666667" defaultRowHeight="14.25" customHeight="1"/>
  <cols>
    <col min="1" max="1" width="5.85" customWidth="1"/>
    <col min="2" max="2" width="7.14166666666667" customWidth="1"/>
    <col min="3" max="3" width="24.3833333333333" customWidth="1"/>
    <col min="4" max="7" width="9.38333333333333" customWidth="1"/>
    <col min="8" max="15" width="6.75" customWidth="1"/>
    <col min="16" max="16" width="7.38333333333333" customWidth="1"/>
    <col min="17" max="17" width="7.575" style="41" customWidth="1"/>
    <col min="18" max="18" width="6.28333333333333" customWidth="1"/>
    <col min="19" max="19" width="24.3833333333333" customWidth="1"/>
    <col min="20" max="23" width="9.63333333333333" customWidth="1"/>
    <col min="24" max="31" width="7.5" customWidth="1"/>
    <col min="32" max="32" width="7.38333333333333" customWidth="1"/>
  </cols>
  <sheetData>
    <row r="1" ht="12" customHeight="1" spans="1:32">
      <c r="A1" s="231"/>
      <c r="D1" s="72"/>
      <c r="K1" s="72"/>
      <c r="L1" s="72"/>
      <c r="M1" s="72"/>
      <c r="T1" s="72"/>
      <c r="Z1" s="71"/>
      <c r="AA1" s="71"/>
      <c r="AB1" s="71"/>
      <c r="AF1" s="70" t="s">
        <v>146</v>
      </c>
    </row>
    <row r="2" customFormat="1" ht="39" customHeight="1" spans="1:29">
      <c r="A2" s="232" t="s">
        <v>147</v>
      </c>
      <c r="B2" s="233"/>
      <c r="C2" s="233"/>
      <c r="D2" s="233"/>
      <c r="E2" s="233"/>
      <c r="F2" s="233"/>
      <c r="G2" s="233"/>
      <c r="H2" s="233"/>
      <c r="I2" s="233"/>
      <c r="J2" s="233"/>
      <c r="K2" s="233"/>
      <c r="L2" s="233"/>
      <c r="M2" s="233"/>
      <c r="Q2" s="247"/>
      <c r="R2" s="233"/>
      <c r="S2" s="233"/>
      <c r="T2" s="233"/>
      <c r="U2" s="233"/>
      <c r="V2" s="233"/>
      <c r="W2" s="233"/>
      <c r="X2" s="233"/>
      <c r="Y2" s="233"/>
      <c r="Z2" s="233"/>
      <c r="AA2" s="233"/>
      <c r="AB2" s="233"/>
      <c r="AC2" s="233"/>
    </row>
    <row r="3" ht="19.5" customHeight="1" spans="1:32">
      <c r="A3" s="21" t="str">
        <f>"单位名称："&amp;"曲靖市公安局交通警察支队"</f>
        <v>单位名称：曲靖市公安局交通警察支队</v>
      </c>
      <c r="D3" s="72"/>
      <c r="K3" s="72"/>
      <c r="L3" s="72"/>
      <c r="M3" s="72"/>
      <c r="T3" s="72"/>
      <c r="Z3" s="149"/>
      <c r="AA3" s="149"/>
      <c r="AB3" s="149"/>
      <c r="AF3" s="149" t="s">
        <v>148</v>
      </c>
    </row>
    <row r="4" ht="19.5" customHeight="1" spans="1:32">
      <c r="A4" s="234" t="s">
        <v>3</v>
      </c>
      <c r="B4" s="234"/>
      <c r="C4" s="234"/>
      <c r="D4" s="234"/>
      <c r="E4" s="234"/>
      <c r="F4" s="234"/>
      <c r="G4" s="234"/>
      <c r="H4" s="234"/>
      <c r="I4" s="234"/>
      <c r="J4" s="234"/>
      <c r="K4" s="234"/>
      <c r="L4" s="234"/>
      <c r="M4" s="234"/>
      <c r="N4" s="245"/>
      <c r="O4" s="245"/>
      <c r="P4" s="245"/>
      <c r="Q4" s="248" t="s">
        <v>3</v>
      </c>
      <c r="R4" s="234"/>
      <c r="S4" s="234"/>
      <c r="T4" s="234"/>
      <c r="U4" s="234"/>
      <c r="V4" s="234"/>
      <c r="W4" s="234"/>
      <c r="X4" s="234"/>
      <c r="Y4" s="234"/>
      <c r="Z4" s="234"/>
      <c r="AA4" s="234"/>
      <c r="AB4" s="234"/>
      <c r="AC4" s="234"/>
      <c r="AD4" s="245"/>
      <c r="AE4" s="245"/>
      <c r="AF4" s="245"/>
    </row>
    <row r="5" ht="33" customHeight="1" spans="1:32">
      <c r="A5" s="235" t="s">
        <v>149</v>
      </c>
      <c r="B5" s="236"/>
      <c r="C5" s="235"/>
      <c r="D5" s="234" t="s">
        <v>28</v>
      </c>
      <c r="E5" s="234" t="s">
        <v>31</v>
      </c>
      <c r="F5" s="234"/>
      <c r="G5" s="234"/>
      <c r="H5" s="234" t="s">
        <v>32</v>
      </c>
      <c r="I5" s="234"/>
      <c r="J5" s="234"/>
      <c r="K5" s="234" t="s">
        <v>33</v>
      </c>
      <c r="L5" s="234"/>
      <c r="M5" s="234"/>
      <c r="N5" s="245" t="s">
        <v>150</v>
      </c>
      <c r="O5" s="245" t="s">
        <v>34</v>
      </c>
      <c r="P5" s="245" t="s">
        <v>35</v>
      </c>
      <c r="Q5" s="249" t="s">
        <v>151</v>
      </c>
      <c r="R5" s="236"/>
      <c r="S5" s="235"/>
      <c r="T5" s="234" t="s">
        <v>28</v>
      </c>
      <c r="U5" s="250" t="s">
        <v>31</v>
      </c>
      <c r="V5" s="251"/>
      <c r="W5" s="252"/>
      <c r="X5" s="250" t="s">
        <v>32</v>
      </c>
      <c r="Y5" s="251"/>
      <c r="Z5" s="234"/>
      <c r="AA5" s="234" t="s">
        <v>33</v>
      </c>
      <c r="AB5" s="234"/>
      <c r="AC5" s="252"/>
      <c r="AD5" s="245" t="s">
        <v>150</v>
      </c>
      <c r="AE5" s="245" t="s">
        <v>34</v>
      </c>
      <c r="AF5" s="245" t="s">
        <v>35</v>
      </c>
    </row>
    <row r="6" ht="17.25" customHeight="1" spans="1:32">
      <c r="A6" s="237" t="s">
        <v>152</v>
      </c>
      <c r="B6" s="237" t="s">
        <v>153</v>
      </c>
      <c r="C6" s="237" t="s">
        <v>47</v>
      </c>
      <c r="D6" s="234"/>
      <c r="E6" s="234" t="s">
        <v>30</v>
      </c>
      <c r="F6" s="234" t="s">
        <v>48</v>
      </c>
      <c r="G6" s="234" t="s">
        <v>49</v>
      </c>
      <c r="H6" s="234" t="s">
        <v>30</v>
      </c>
      <c r="I6" s="234" t="s">
        <v>48</v>
      </c>
      <c r="J6" s="234" t="s">
        <v>49</v>
      </c>
      <c r="K6" s="234" t="s">
        <v>30</v>
      </c>
      <c r="L6" s="234" t="s">
        <v>48</v>
      </c>
      <c r="M6" s="234" t="s">
        <v>49</v>
      </c>
      <c r="N6" s="246" t="s">
        <v>30</v>
      </c>
      <c r="O6" s="246" t="s">
        <v>30</v>
      </c>
      <c r="P6" s="246" t="s">
        <v>30</v>
      </c>
      <c r="Q6" s="253" t="s">
        <v>152</v>
      </c>
      <c r="R6" s="237" t="s">
        <v>153</v>
      </c>
      <c r="S6" s="237" t="s">
        <v>47</v>
      </c>
      <c r="T6" s="234"/>
      <c r="U6" s="234" t="s">
        <v>30</v>
      </c>
      <c r="V6" s="234" t="s">
        <v>48</v>
      </c>
      <c r="W6" s="234" t="s">
        <v>49</v>
      </c>
      <c r="X6" s="234" t="s">
        <v>30</v>
      </c>
      <c r="Y6" s="234" t="s">
        <v>48</v>
      </c>
      <c r="Z6" s="234" t="s">
        <v>49</v>
      </c>
      <c r="AA6" s="234" t="s">
        <v>30</v>
      </c>
      <c r="AB6" s="234" t="s">
        <v>48</v>
      </c>
      <c r="AC6" s="261" t="s">
        <v>49</v>
      </c>
      <c r="AD6" s="246" t="s">
        <v>30</v>
      </c>
      <c r="AE6" s="246" t="s">
        <v>30</v>
      </c>
      <c r="AF6" s="246" t="s">
        <v>30</v>
      </c>
    </row>
    <row r="7" customHeight="1" spans="1:32">
      <c r="A7" s="238" t="s">
        <v>140</v>
      </c>
      <c r="B7" s="238" t="s">
        <v>141</v>
      </c>
      <c r="C7" s="238" t="s">
        <v>142</v>
      </c>
      <c r="D7" s="238" t="s">
        <v>143</v>
      </c>
      <c r="E7" s="239" t="s">
        <v>144</v>
      </c>
      <c r="F7" s="239" t="s">
        <v>145</v>
      </c>
      <c r="G7" s="239" t="s">
        <v>154</v>
      </c>
      <c r="H7" s="239" t="s">
        <v>155</v>
      </c>
      <c r="I7" s="239" t="s">
        <v>156</v>
      </c>
      <c r="J7" s="239" t="s">
        <v>157</v>
      </c>
      <c r="K7" s="239" t="s">
        <v>158</v>
      </c>
      <c r="L7" s="239" t="s">
        <v>159</v>
      </c>
      <c r="M7" s="239" t="s">
        <v>160</v>
      </c>
      <c r="N7" s="245">
        <v>14</v>
      </c>
      <c r="O7" s="245">
        <v>15</v>
      </c>
      <c r="P7" s="245">
        <v>16</v>
      </c>
      <c r="Q7" s="254" t="s">
        <v>161</v>
      </c>
      <c r="R7" s="239" t="s">
        <v>162</v>
      </c>
      <c r="S7" s="239" t="s">
        <v>163</v>
      </c>
      <c r="T7" s="239" t="s">
        <v>164</v>
      </c>
      <c r="U7" s="239" t="s">
        <v>165</v>
      </c>
      <c r="V7" s="239" t="s">
        <v>166</v>
      </c>
      <c r="W7" s="239" t="s">
        <v>167</v>
      </c>
      <c r="X7" s="239" t="s">
        <v>168</v>
      </c>
      <c r="Y7" s="239" t="s">
        <v>169</v>
      </c>
      <c r="Z7" s="239" t="s">
        <v>170</v>
      </c>
      <c r="AA7" s="239" t="s">
        <v>171</v>
      </c>
      <c r="AB7" s="262">
        <v>28</v>
      </c>
      <c r="AC7" s="263">
        <v>29</v>
      </c>
      <c r="AD7" s="245">
        <v>30</v>
      </c>
      <c r="AE7" s="245">
        <v>31</v>
      </c>
      <c r="AF7" s="245">
        <v>32</v>
      </c>
    </row>
    <row r="8" ht="17.25" customHeight="1" spans="1:32">
      <c r="A8" s="240" t="s">
        <v>172</v>
      </c>
      <c r="B8" s="240"/>
      <c r="C8" s="240" t="s">
        <v>173</v>
      </c>
      <c r="D8" s="33">
        <v>5481.714981</v>
      </c>
      <c r="E8" s="33">
        <v>5481.714981</v>
      </c>
      <c r="F8" s="33">
        <v>5481.714981</v>
      </c>
      <c r="G8" s="33"/>
      <c r="H8" s="33"/>
      <c r="I8" s="33"/>
      <c r="J8" s="33"/>
      <c r="K8" s="33"/>
      <c r="L8" s="33"/>
      <c r="M8" s="33"/>
      <c r="N8" s="33"/>
      <c r="O8" s="33"/>
      <c r="P8" s="33"/>
      <c r="Q8" s="255" t="s">
        <v>174</v>
      </c>
      <c r="R8" s="13"/>
      <c r="S8" s="256" t="s">
        <v>175</v>
      </c>
      <c r="T8" s="33">
        <v>5481.714981</v>
      </c>
      <c r="U8" s="33">
        <v>5481.714981</v>
      </c>
      <c r="V8" s="33">
        <v>5481.714981</v>
      </c>
      <c r="W8" s="33"/>
      <c r="X8" s="33"/>
      <c r="Y8" s="33"/>
      <c r="Z8" s="33"/>
      <c r="AA8" s="33"/>
      <c r="AB8" s="33"/>
      <c r="AC8" s="33"/>
      <c r="AD8" s="33"/>
      <c r="AE8" s="33"/>
      <c r="AF8" s="33"/>
    </row>
    <row r="9" ht="17.25" customHeight="1" spans="1:32">
      <c r="A9" s="241"/>
      <c r="B9" s="241" t="s">
        <v>176</v>
      </c>
      <c r="C9" s="241" t="s">
        <v>177</v>
      </c>
      <c r="D9" s="33">
        <v>3961.21</v>
      </c>
      <c r="E9" s="33">
        <v>3961.21</v>
      </c>
      <c r="F9" s="33">
        <v>3961.21</v>
      </c>
      <c r="G9" s="33"/>
      <c r="H9" s="33"/>
      <c r="I9" s="33"/>
      <c r="J9" s="33"/>
      <c r="K9" s="33"/>
      <c r="L9" s="33"/>
      <c r="M9" s="33"/>
      <c r="N9" s="33"/>
      <c r="O9" s="33"/>
      <c r="P9" s="33"/>
      <c r="Q9" s="257"/>
      <c r="R9" s="69" t="s">
        <v>176</v>
      </c>
      <c r="S9" s="258" t="s">
        <v>178</v>
      </c>
      <c r="T9" s="33">
        <v>1112.4276</v>
      </c>
      <c r="U9" s="33">
        <v>1112.4276</v>
      </c>
      <c r="V9" s="33">
        <v>1112.4276</v>
      </c>
      <c r="W9" s="33"/>
      <c r="X9" s="33"/>
      <c r="Y9" s="33"/>
      <c r="Z9" s="33"/>
      <c r="AA9" s="33"/>
      <c r="AB9" s="33"/>
      <c r="AC9" s="33"/>
      <c r="AD9" s="33"/>
      <c r="AE9" s="33"/>
      <c r="AF9" s="33"/>
    </row>
    <row r="10" ht="17.25" customHeight="1" spans="1:32">
      <c r="A10" s="241"/>
      <c r="B10" s="241" t="s">
        <v>179</v>
      </c>
      <c r="C10" s="241" t="s">
        <v>180</v>
      </c>
      <c r="D10" s="33">
        <v>856.025737</v>
      </c>
      <c r="E10" s="33">
        <v>856.025737</v>
      </c>
      <c r="F10" s="33">
        <v>856.025737</v>
      </c>
      <c r="G10" s="33"/>
      <c r="H10" s="33"/>
      <c r="I10" s="33"/>
      <c r="J10" s="33"/>
      <c r="K10" s="33"/>
      <c r="L10" s="33"/>
      <c r="M10" s="33"/>
      <c r="N10" s="33"/>
      <c r="O10" s="33"/>
      <c r="P10" s="33"/>
      <c r="Q10" s="257"/>
      <c r="R10" s="69" t="s">
        <v>179</v>
      </c>
      <c r="S10" s="258" t="s">
        <v>181</v>
      </c>
      <c r="T10" s="33">
        <v>2354.66</v>
      </c>
      <c r="U10" s="33">
        <v>2354.66</v>
      </c>
      <c r="V10" s="33">
        <v>2354.66</v>
      </c>
      <c r="W10" s="33"/>
      <c r="X10" s="33"/>
      <c r="Y10" s="33"/>
      <c r="Z10" s="33"/>
      <c r="AA10" s="33"/>
      <c r="AB10" s="33"/>
      <c r="AC10" s="33"/>
      <c r="AD10" s="33"/>
      <c r="AE10" s="33"/>
      <c r="AF10" s="33"/>
    </row>
    <row r="11" ht="17.25" customHeight="1" spans="1:32">
      <c r="A11" s="241"/>
      <c r="B11" s="241" t="s">
        <v>182</v>
      </c>
      <c r="C11" s="241" t="s">
        <v>98</v>
      </c>
      <c r="D11" s="33">
        <v>423.489228</v>
      </c>
      <c r="E11" s="33">
        <v>423.489228</v>
      </c>
      <c r="F11" s="33">
        <v>423.489228</v>
      </c>
      <c r="G11" s="33"/>
      <c r="H11" s="33"/>
      <c r="I11" s="33"/>
      <c r="J11" s="33"/>
      <c r="K11" s="33"/>
      <c r="L11" s="33"/>
      <c r="M11" s="33"/>
      <c r="N11" s="33"/>
      <c r="O11" s="33"/>
      <c r="P11" s="33"/>
      <c r="Q11" s="257"/>
      <c r="R11" s="69" t="s">
        <v>182</v>
      </c>
      <c r="S11" s="258" t="s">
        <v>183</v>
      </c>
      <c r="T11" s="33">
        <v>494.1203</v>
      </c>
      <c r="U11" s="33">
        <v>494.1203</v>
      </c>
      <c r="V11" s="33">
        <v>494.1203</v>
      </c>
      <c r="W11" s="33"/>
      <c r="X11" s="33"/>
      <c r="Y11" s="33"/>
      <c r="Z11" s="33"/>
      <c r="AA11" s="33"/>
      <c r="AB11" s="33"/>
      <c r="AC11" s="33"/>
      <c r="AD11" s="33"/>
      <c r="AE11" s="33"/>
      <c r="AF11" s="33"/>
    </row>
    <row r="12" ht="17.25" customHeight="1" spans="1:32">
      <c r="A12" s="241"/>
      <c r="B12" s="241" t="s">
        <v>184</v>
      </c>
      <c r="C12" s="241" t="s">
        <v>185</v>
      </c>
      <c r="D12" s="33">
        <v>240.984</v>
      </c>
      <c r="E12" s="33">
        <v>240.984</v>
      </c>
      <c r="F12" s="33">
        <v>240.984</v>
      </c>
      <c r="G12" s="33"/>
      <c r="H12" s="33"/>
      <c r="I12" s="33"/>
      <c r="J12" s="33"/>
      <c r="K12" s="33"/>
      <c r="L12" s="33"/>
      <c r="M12" s="33"/>
      <c r="N12" s="33"/>
      <c r="O12" s="33"/>
      <c r="P12" s="33"/>
      <c r="Q12" s="257"/>
      <c r="R12" s="69" t="s">
        <v>186</v>
      </c>
      <c r="S12" s="258" t="s">
        <v>187</v>
      </c>
      <c r="T12" s="33"/>
      <c r="U12" s="33"/>
      <c r="V12" s="33"/>
      <c r="W12" s="33"/>
      <c r="X12" s="33"/>
      <c r="Y12" s="33"/>
      <c r="Z12" s="33"/>
      <c r="AA12" s="33"/>
      <c r="AB12" s="33"/>
      <c r="AC12" s="33"/>
      <c r="AD12" s="33"/>
      <c r="AE12" s="33"/>
      <c r="AF12" s="33"/>
    </row>
    <row r="13" ht="17.25" customHeight="1" spans="1:32">
      <c r="A13" s="240" t="s">
        <v>188</v>
      </c>
      <c r="B13" s="240"/>
      <c r="C13" s="240" t="s">
        <v>189</v>
      </c>
      <c r="D13" s="33">
        <v>10446.916385</v>
      </c>
      <c r="E13" s="33">
        <v>10246.916385</v>
      </c>
      <c r="F13" s="33">
        <v>666.166385</v>
      </c>
      <c r="G13" s="33">
        <v>9580.75</v>
      </c>
      <c r="H13" s="33"/>
      <c r="I13" s="33"/>
      <c r="J13" s="33"/>
      <c r="K13" s="33"/>
      <c r="L13" s="33"/>
      <c r="M13" s="33"/>
      <c r="N13" s="33"/>
      <c r="O13" s="33"/>
      <c r="P13" s="33">
        <v>200</v>
      </c>
      <c r="Q13" s="257"/>
      <c r="R13" s="69" t="s">
        <v>190</v>
      </c>
      <c r="S13" s="258" t="s">
        <v>191</v>
      </c>
      <c r="T13" s="33">
        <v>514.819568</v>
      </c>
      <c r="U13" s="33">
        <v>514.819568</v>
      </c>
      <c r="V13" s="33">
        <v>514.819568</v>
      </c>
      <c r="W13" s="33"/>
      <c r="X13" s="33"/>
      <c r="Y13" s="33"/>
      <c r="Z13" s="33"/>
      <c r="AA13" s="33"/>
      <c r="AB13" s="33"/>
      <c r="AC13" s="33"/>
      <c r="AD13" s="33"/>
      <c r="AE13" s="33"/>
      <c r="AF13" s="33"/>
    </row>
    <row r="14" ht="17.25" customHeight="1" spans="1:32">
      <c r="A14" s="241"/>
      <c r="B14" s="241" t="s">
        <v>176</v>
      </c>
      <c r="C14" s="241" t="s">
        <v>192</v>
      </c>
      <c r="D14" s="33">
        <v>2155.904501</v>
      </c>
      <c r="E14" s="33">
        <v>1955.904501</v>
      </c>
      <c r="F14" s="33">
        <v>601.124501</v>
      </c>
      <c r="G14" s="33">
        <v>1354.78</v>
      </c>
      <c r="H14" s="33"/>
      <c r="I14" s="33"/>
      <c r="J14" s="33"/>
      <c r="K14" s="33"/>
      <c r="L14" s="33"/>
      <c r="M14" s="33"/>
      <c r="N14" s="33"/>
      <c r="O14" s="33"/>
      <c r="P14" s="33">
        <v>200</v>
      </c>
      <c r="Q14" s="257"/>
      <c r="R14" s="69" t="s">
        <v>193</v>
      </c>
      <c r="S14" s="258" t="s">
        <v>194</v>
      </c>
      <c r="T14" s="33"/>
      <c r="U14" s="33"/>
      <c r="V14" s="33"/>
      <c r="W14" s="33"/>
      <c r="X14" s="33"/>
      <c r="Y14" s="33"/>
      <c r="Z14" s="33"/>
      <c r="AA14" s="33"/>
      <c r="AB14" s="33"/>
      <c r="AC14" s="33"/>
      <c r="AD14" s="33"/>
      <c r="AE14" s="33"/>
      <c r="AF14" s="33"/>
    </row>
    <row r="15" ht="17.25" customHeight="1" spans="1:32">
      <c r="A15" s="241"/>
      <c r="B15" s="241" t="s">
        <v>179</v>
      </c>
      <c r="C15" s="241" t="s">
        <v>195</v>
      </c>
      <c r="D15" s="33">
        <v>9.4</v>
      </c>
      <c r="E15" s="33">
        <v>9.4</v>
      </c>
      <c r="F15" s="33">
        <v>9.4</v>
      </c>
      <c r="G15" s="33"/>
      <c r="H15" s="33"/>
      <c r="I15" s="33"/>
      <c r="J15" s="33"/>
      <c r="K15" s="33"/>
      <c r="L15" s="33"/>
      <c r="M15" s="33"/>
      <c r="N15" s="33"/>
      <c r="O15" s="33"/>
      <c r="P15" s="33"/>
      <c r="Q15" s="257"/>
      <c r="R15" s="69" t="s">
        <v>157</v>
      </c>
      <c r="S15" s="258" t="s">
        <v>196</v>
      </c>
      <c r="T15" s="33">
        <v>163.661448</v>
      </c>
      <c r="U15" s="33">
        <v>163.661448</v>
      </c>
      <c r="V15" s="33">
        <v>163.661448</v>
      </c>
      <c r="W15" s="33"/>
      <c r="X15" s="33"/>
      <c r="Y15" s="33"/>
      <c r="Z15" s="33"/>
      <c r="AA15" s="33"/>
      <c r="AB15" s="33"/>
      <c r="AC15" s="33"/>
      <c r="AD15" s="33"/>
      <c r="AE15" s="33"/>
      <c r="AF15" s="33"/>
    </row>
    <row r="16" ht="17.25" customHeight="1" spans="1:32">
      <c r="A16" s="241"/>
      <c r="B16" s="241" t="s">
        <v>182</v>
      </c>
      <c r="C16" s="241" t="s">
        <v>197</v>
      </c>
      <c r="D16" s="33">
        <v>167.881884</v>
      </c>
      <c r="E16" s="33">
        <v>167.881884</v>
      </c>
      <c r="F16" s="33">
        <v>17.881884</v>
      </c>
      <c r="G16" s="33">
        <v>150</v>
      </c>
      <c r="H16" s="33"/>
      <c r="I16" s="33"/>
      <c r="J16" s="33"/>
      <c r="K16" s="33"/>
      <c r="L16" s="33"/>
      <c r="M16" s="33"/>
      <c r="N16" s="33"/>
      <c r="O16" s="33"/>
      <c r="P16" s="33"/>
      <c r="Q16" s="257"/>
      <c r="R16" s="69" t="s">
        <v>158</v>
      </c>
      <c r="S16" s="258" t="s">
        <v>198</v>
      </c>
      <c r="T16" s="33">
        <v>146.786447</v>
      </c>
      <c r="U16" s="33">
        <v>146.786447</v>
      </c>
      <c r="V16" s="33">
        <v>146.786447</v>
      </c>
      <c r="W16" s="33"/>
      <c r="X16" s="33"/>
      <c r="Y16" s="33"/>
      <c r="Z16" s="33"/>
      <c r="AA16" s="33"/>
      <c r="AB16" s="33"/>
      <c r="AC16" s="33"/>
      <c r="AD16" s="33"/>
      <c r="AE16" s="33"/>
      <c r="AF16" s="33"/>
    </row>
    <row r="17" ht="17.25" customHeight="1" spans="1:32">
      <c r="A17" s="241"/>
      <c r="B17" s="241" t="s">
        <v>199</v>
      </c>
      <c r="C17" s="241" t="s">
        <v>200</v>
      </c>
      <c r="D17" s="33">
        <v>1732.59</v>
      </c>
      <c r="E17" s="33">
        <v>1732.59</v>
      </c>
      <c r="F17" s="33"/>
      <c r="G17" s="33">
        <v>1732.59</v>
      </c>
      <c r="H17" s="33"/>
      <c r="I17" s="33"/>
      <c r="J17" s="33"/>
      <c r="K17" s="33"/>
      <c r="L17" s="33"/>
      <c r="M17" s="33"/>
      <c r="N17" s="33"/>
      <c r="O17" s="33"/>
      <c r="P17" s="33"/>
      <c r="Q17" s="257"/>
      <c r="R17" s="69" t="s">
        <v>159</v>
      </c>
      <c r="S17" s="258" t="s">
        <v>201</v>
      </c>
      <c r="T17" s="33">
        <v>30.758274</v>
      </c>
      <c r="U17" s="33">
        <v>30.758274</v>
      </c>
      <c r="V17" s="33">
        <v>30.758274</v>
      </c>
      <c r="W17" s="33"/>
      <c r="X17" s="33"/>
      <c r="Y17" s="33"/>
      <c r="Z17" s="33"/>
      <c r="AA17" s="33"/>
      <c r="AB17" s="33"/>
      <c r="AC17" s="33"/>
      <c r="AD17" s="33"/>
      <c r="AE17" s="33"/>
      <c r="AF17" s="33"/>
    </row>
    <row r="18" ht="17.25" customHeight="1" spans="1:32">
      <c r="A18" s="241"/>
      <c r="B18" s="241" t="s">
        <v>202</v>
      </c>
      <c r="C18" s="241" t="s">
        <v>203</v>
      </c>
      <c r="D18" s="33">
        <v>5855.532</v>
      </c>
      <c r="E18" s="33">
        <v>5855.532</v>
      </c>
      <c r="F18" s="33"/>
      <c r="G18" s="33">
        <v>5855.532</v>
      </c>
      <c r="H18" s="33"/>
      <c r="I18" s="33"/>
      <c r="J18" s="33"/>
      <c r="K18" s="33"/>
      <c r="L18" s="33"/>
      <c r="M18" s="33"/>
      <c r="N18" s="33"/>
      <c r="O18" s="33"/>
      <c r="P18" s="33"/>
      <c r="Q18" s="257"/>
      <c r="R18" s="69" t="s">
        <v>160</v>
      </c>
      <c r="S18" s="258" t="s">
        <v>98</v>
      </c>
      <c r="T18" s="33">
        <v>423.489228</v>
      </c>
      <c r="U18" s="33">
        <v>423.489228</v>
      </c>
      <c r="V18" s="33">
        <v>423.489228</v>
      </c>
      <c r="W18" s="33"/>
      <c r="X18" s="33"/>
      <c r="Y18" s="33"/>
      <c r="Z18" s="33"/>
      <c r="AA18" s="33"/>
      <c r="AB18" s="33"/>
      <c r="AC18" s="33"/>
      <c r="AD18" s="33"/>
      <c r="AE18" s="33"/>
      <c r="AF18" s="33"/>
    </row>
    <row r="19" ht="17.25" customHeight="1" spans="1:32">
      <c r="A19" s="241"/>
      <c r="B19" s="241" t="s">
        <v>204</v>
      </c>
      <c r="C19" s="241" t="s">
        <v>205</v>
      </c>
      <c r="D19" s="33">
        <v>7.76</v>
      </c>
      <c r="E19" s="33">
        <v>7.76</v>
      </c>
      <c r="F19" s="33">
        <v>7.76</v>
      </c>
      <c r="G19" s="33"/>
      <c r="H19" s="33"/>
      <c r="I19" s="33"/>
      <c r="J19" s="33"/>
      <c r="K19" s="33"/>
      <c r="L19" s="33"/>
      <c r="M19" s="33"/>
      <c r="N19" s="33"/>
      <c r="O19" s="33"/>
      <c r="P19" s="33"/>
      <c r="Q19" s="257"/>
      <c r="R19" s="69" t="s">
        <v>184</v>
      </c>
      <c r="S19" s="258" t="s">
        <v>185</v>
      </c>
      <c r="T19" s="33">
        <v>240.984</v>
      </c>
      <c r="U19" s="33">
        <v>240.984</v>
      </c>
      <c r="V19" s="33">
        <v>240.984</v>
      </c>
      <c r="W19" s="33"/>
      <c r="X19" s="33"/>
      <c r="Y19" s="33"/>
      <c r="Z19" s="33"/>
      <c r="AA19" s="33"/>
      <c r="AB19" s="33"/>
      <c r="AC19" s="33"/>
      <c r="AD19" s="33"/>
      <c r="AE19" s="33"/>
      <c r="AF19" s="33"/>
    </row>
    <row r="20" ht="17.25" customHeight="1" spans="1:32">
      <c r="A20" s="241"/>
      <c r="B20" s="241" t="s">
        <v>190</v>
      </c>
      <c r="C20" s="241" t="s">
        <v>206</v>
      </c>
      <c r="D20" s="33">
        <v>67.9</v>
      </c>
      <c r="E20" s="33">
        <v>67.9</v>
      </c>
      <c r="F20" s="33"/>
      <c r="G20" s="33">
        <v>67.9</v>
      </c>
      <c r="H20" s="33"/>
      <c r="I20" s="33"/>
      <c r="J20" s="33"/>
      <c r="K20" s="33"/>
      <c r="L20" s="33"/>
      <c r="M20" s="33"/>
      <c r="N20" s="33"/>
      <c r="O20" s="33"/>
      <c r="P20" s="33"/>
      <c r="Q20" s="255" t="s">
        <v>207</v>
      </c>
      <c r="R20" s="13"/>
      <c r="S20" s="256" t="s">
        <v>208</v>
      </c>
      <c r="T20" s="33">
        <v>10447.587224</v>
      </c>
      <c r="U20" s="33">
        <v>10247.587224</v>
      </c>
      <c r="V20" s="33">
        <v>666.84</v>
      </c>
      <c r="W20" s="33">
        <v>9580.75</v>
      </c>
      <c r="X20" s="33"/>
      <c r="Y20" s="33"/>
      <c r="Z20" s="33"/>
      <c r="AA20" s="33"/>
      <c r="AB20" s="33"/>
      <c r="AC20" s="33"/>
      <c r="AD20" s="33"/>
      <c r="AE20" s="33"/>
      <c r="AF20" s="33">
        <v>200</v>
      </c>
    </row>
    <row r="21" ht="17.25" customHeight="1" spans="1:32">
      <c r="A21" s="241"/>
      <c r="B21" s="241" t="s">
        <v>193</v>
      </c>
      <c r="C21" s="241" t="s">
        <v>209</v>
      </c>
      <c r="D21" s="33">
        <v>310.8</v>
      </c>
      <c r="E21" s="33">
        <v>310.8</v>
      </c>
      <c r="F21" s="33"/>
      <c r="G21" s="33">
        <v>310.8</v>
      </c>
      <c r="H21" s="33"/>
      <c r="I21" s="33"/>
      <c r="J21" s="33"/>
      <c r="K21" s="33"/>
      <c r="L21" s="33"/>
      <c r="M21" s="33"/>
      <c r="N21" s="33"/>
      <c r="O21" s="33"/>
      <c r="P21" s="33"/>
      <c r="Q21" s="257"/>
      <c r="R21" s="69" t="s">
        <v>176</v>
      </c>
      <c r="S21" s="258" t="s">
        <v>210</v>
      </c>
      <c r="T21" s="33">
        <v>325.503914</v>
      </c>
      <c r="U21" s="33">
        <v>125.503914</v>
      </c>
      <c r="V21" s="33">
        <v>118.703914</v>
      </c>
      <c r="W21" s="33">
        <v>6.8</v>
      </c>
      <c r="X21" s="33"/>
      <c r="Y21" s="33"/>
      <c r="Z21" s="33"/>
      <c r="AA21" s="33"/>
      <c r="AB21" s="33"/>
      <c r="AC21" s="33"/>
      <c r="AD21" s="33"/>
      <c r="AE21" s="33"/>
      <c r="AF21" s="33">
        <v>200</v>
      </c>
    </row>
    <row r="22" ht="17.25" customHeight="1" spans="1:32">
      <c r="A22" s="241"/>
      <c r="B22" s="241" t="s">
        <v>184</v>
      </c>
      <c r="C22" s="241" t="s">
        <v>211</v>
      </c>
      <c r="D22" s="33">
        <v>139.148</v>
      </c>
      <c r="E22" s="33">
        <v>139.148</v>
      </c>
      <c r="F22" s="33">
        <v>30</v>
      </c>
      <c r="G22" s="33">
        <v>109.148</v>
      </c>
      <c r="H22" s="33"/>
      <c r="I22" s="33"/>
      <c r="J22" s="33"/>
      <c r="K22" s="33"/>
      <c r="L22" s="33"/>
      <c r="M22" s="33"/>
      <c r="N22" s="33"/>
      <c r="O22" s="33"/>
      <c r="P22" s="33"/>
      <c r="Q22" s="257"/>
      <c r="R22" s="69" t="s">
        <v>179</v>
      </c>
      <c r="S22" s="258" t="s">
        <v>212</v>
      </c>
      <c r="T22" s="33">
        <v>116</v>
      </c>
      <c r="U22" s="33">
        <v>116</v>
      </c>
      <c r="V22" s="33"/>
      <c r="W22" s="33">
        <v>116</v>
      </c>
      <c r="X22" s="33"/>
      <c r="Y22" s="33"/>
      <c r="Z22" s="33"/>
      <c r="AA22" s="33"/>
      <c r="AB22" s="33"/>
      <c r="AC22" s="33"/>
      <c r="AD22" s="33"/>
      <c r="AE22" s="33"/>
      <c r="AF22" s="33"/>
    </row>
    <row r="23" ht="17.25" customHeight="1" spans="1:32">
      <c r="A23" s="240" t="s">
        <v>213</v>
      </c>
      <c r="B23" s="240"/>
      <c r="C23" s="240" t="s">
        <v>214</v>
      </c>
      <c r="D23" s="33">
        <v>2969.25</v>
      </c>
      <c r="E23" s="33">
        <v>2969.25</v>
      </c>
      <c r="F23" s="33"/>
      <c r="G23" s="33">
        <v>2969.25</v>
      </c>
      <c r="H23" s="33"/>
      <c r="I23" s="33"/>
      <c r="J23" s="33"/>
      <c r="K23" s="33"/>
      <c r="L23" s="33"/>
      <c r="M23" s="33"/>
      <c r="N23" s="33"/>
      <c r="O23" s="33"/>
      <c r="P23" s="33"/>
      <c r="Q23" s="257"/>
      <c r="R23" s="69" t="s">
        <v>202</v>
      </c>
      <c r="S23" s="258" t="s">
        <v>215</v>
      </c>
      <c r="T23" s="33">
        <v>19.74</v>
      </c>
      <c r="U23" s="33">
        <v>19.74</v>
      </c>
      <c r="V23" s="33">
        <v>19.74</v>
      </c>
      <c r="W23" s="33"/>
      <c r="X23" s="33"/>
      <c r="Y23" s="33"/>
      <c r="Z23" s="33"/>
      <c r="AA23" s="33"/>
      <c r="AB23" s="33"/>
      <c r="AC23" s="33"/>
      <c r="AD23" s="33"/>
      <c r="AE23" s="33"/>
      <c r="AF23" s="33"/>
    </row>
    <row r="24" ht="17.25" customHeight="1" spans="1:32">
      <c r="A24" s="241"/>
      <c r="B24" s="241" t="s">
        <v>176</v>
      </c>
      <c r="C24" s="241" t="s">
        <v>216</v>
      </c>
      <c r="D24" s="33">
        <v>998</v>
      </c>
      <c r="E24" s="33">
        <v>998</v>
      </c>
      <c r="F24" s="33"/>
      <c r="G24" s="33">
        <v>998</v>
      </c>
      <c r="H24" s="33"/>
      <c r="I24" s="33"/>
      <c r="J24" s="33"/>
      <c r="K24" s="33"/>
      <c r="L24" s="33"/>
      <c r="M24" s="33"/>
      <c r="N24" s="33"/>
      <c r="O24" s="33"/>
      <c r="P24" s="33"/>
      <c r="Q24" s="257"/>
      <c r="R24" s="69" t="s">
        <v>204</v>
      </c>
      <c r="S24" s="258" t="s">
        <v>217</v>
      </c>
      <c r="T24" s="33">
        <v>125</v>
      </c>
      <c r="U24" s="33">
        <v>125</v>
      </c>
      <c r="V24" s="33">
        <v>50</v>
      </c>
      <c r="W24" s="33">
        <v>75</v>
      </c>
      <c r="X24" s="33"/>
      <c r="Y24" s="33"/>
      <c r="Z24" s="33"/>
      <c r="AA24" s="33"/>
      <c r="AB24" s="33"/>
      <c r="AC24" s="33"/>
      <c r="AD24" s="33"/>
      <c r="AE24" s="33"/>
      <c r="AF24" s="33"/>
    </row>
    <row r="25" ht="17.25" customHeight="1" spans="1:32">
      <c r="A25" s="241"/>
      <c r="B25" s="241" t="s">
        <v>204</v>
      </c>
      <c r="C25" s="241" t="s">
        <v>218</v>
      </c>
      <c r="D25" s="33">
        <v>1971.25</v>
      </c>
      <c r="E25" s="33">
        <v>1971.25</v>
      </c>
      <c r="F25" s="33"/>
      <c r="G25" s="33">
        <v>1971.25</v>
      </c>
      <c r="H25" s="33"/>
      <c r="I25" s="33"/>
      <c r="J25" s="33"/>
      <c r="K25" s="33"/>
      <c r="L25" s="33"/>
      <c r="M25" s="33"/>
      <c r="N25" s="33"/>
      <c r="O25" s="33"/>
      <c r="P25" s="33"/>
      <c r="Q25" s="257"/>
      <c r="R25" s="69" t="s">
        <v>186</v>
      </c>
      <c r="S25" s="258" t="s">
        <v>219</v>
      </c>
      <c r="T25" s="33">
        <v>206.51</v>
      </c>
      <c r="U25" s="33">
        <v>206.51</v>
      </c>
      <c r="V25" s="33">
        <v>2</v>
      </c>
      <c r="W25" s="33">
        <v>204.51</v>
      </c>
      <c r="X25" s="33"/>
      <c r="Y25" s="33"/>
      <c r="Z25" s="33"/>
      <c r="AA25" s="33"/>
      <c r="AB25" s="33"/>
      <c r="AC25" s="33"/>
      <c r="AD25" s="33"/>
      <c r="AE25" s="33"/>
      <c r="AF25" s="33"/>
    </row>
    <row r="26" customFormat="1" ht="17.25" customHeight="1" spans="1:32">
      <c r="A26" s="240" t="s">
        <v>220</v>
      </c>
      <c r="B26" s="240"/>
      <c r="C26" s="240" t="s">
        <v>221</v>
      </c>
      <c r="D26" s="33">
        <v>0.670839</v>
      </c>
      <c r="E26" s="33">
        <v>0.670839</v>
      </c>
      <c r="F26" s="33">
        <v>0.670839</v>
      </c>
      <c r="G26" s="33"/>
      <c r="H26" s="33"/>
      <c r="I26" s="33"/>
      <c r="J26" s="33"/>
      <c r="K26" s="33"/>
      <c r="L26" s="33"/>
      <c r="M26" s="33"/>
      <c r="N26" s="33"/>
      <c r="O26" s="33"/>
      <c r="P26" s="33"/>
      <c r="Q26" s="257"/>
      <c r="R26" s="69" t="s">
        <v>193</v>
      </c>
      <c r="S26" s="258" t="s">
        <v>222</v>
      </c>
      <c r="T26" s="33">
        <v>718</v>
      </c>
      <c r="U26" s="33">
        <v>718</v>
      </c>
      <c r="V26" s="33"/>
      <c r="W26" s="33">
        <v>718</v>
      </c>
      <c r="X26" s="33"/>
      <c r="Y26" s="33"/>
      <c r="Z26" s="33"/>
      <c r="AA26" s="33"/>
      <c r="AB26" s="33"/>
      <c r="AC26" s="33"/>
      <c r="AD26" s="33"/>
      <c r="AE26" s="33"/>
      <c r="AF26" s="33"/>
    </row>
    <row r="27" customFormat="1" ht="17.25" customHeight="1" spans="1:32">
      <c r="A27" s="241"/>
      <c r="B27" s="241" t="s">
        <v>176</v>
      </c>
      <c r="C27" s="241" t="s">
        <v>175</v>
      </c>
      <c r="D27" s="33"/>
      <c r="E27" s="33"/>
      <c r="F27" s="33"/>
      <c r="G27" s="33"/>
      <c r="H27" s="33"/>
      <c r="I27" s="33"/>
      <c r="J27" s="33"/>
      <c r="K27" s="33"/>
      <c r="L27" s="33"/>
      <c r="M27" s="33"/>
      <c r="N27" s="33"/>
      <c r="O27" s="33"/>
      <c r="P27" s="33"/>
      <c r="Q27" s="257"/>
      <c r="R27" s="69" t="s">
        <v>158</v>
      </c>
      <c r="S27" s="258" t="s">
        <v>223</v>
      </c>
      <c r="T27" s="33">
        <v>100.47</v>
      </c>
      <c r="U27" s="33">
        <v>100.47</v>
      </c>
      <c r="V27" s="33"/>
      <c r="W27" s="33">
        <v>100.47</v>
      </c>
      <c r="X27" s="33"/>
      <c r="Y27" s="33"/>
      <c r="Z27" s="33"/>
      <c r="AA27" s="33"/>
      <c r="AB27" s="33"/>
      <c r="AC27" s="33"/>
      <c r="AD27" s="33"/>
      <c r="AE27" s="33"/>
      <c r="AF27" s="33"/>
    </row>
    <row r="28" customFormat="1" ht="17.25" customHeight="1" spans="1:32">
      <c r="A28" s="241"/>
      <c r="B28" s="241" t="s">
        <v>179</v>
      </c>
      <c r="C28" s="241" t="s">
        <v>208</v>
      </c>
      <c r="D28" s="33">
        <v>0.670839</v>
      </c>
      <c r="E28" s="33">
        <v>0.670839</v>
      </c>
      <c r="F28" s="33">
        <v>0.670839</v>
      </c>
      <c r="G28" s="33"/>
      <c r="H28" s="33"/>
      <c r="I28" s="33"/>
      <c r="J28" s="33"/>
      <c r="K28" s="33"/>
      <c r="L28" s="33"/>
      <c r="M28" s="33"/>
      <c r="N28" s="33"/>
      <c r="O28" s="33"/>
      <c r="P28" s="33"/>
      <c r="Q28" s="257"/>
      <c r="R28" s="69" t="s">
        <v>160</v>
      </c>
      <c r="S28" s="258" t="s">
        <v>209</v>
      </c>
      <c r="T28" s="33">
        <v>310.8</v>
      </c>
      <c r="U28" s="33">
        <v>310.8</v>
      </c>
      <c r="V28" s="33"/>
      <c r="W28" s="33">
        <v>310.8</v>
      </c>
      <c r="X28" s="33"/>
      <c r="Y28" s="33"/>
      <c r="Z28" s="33"/>
      <c r="AA28" s="33"/>
      <c r="AB28" s="33"/>
      <c r="AC28" s="33"/>
      <c r="AD28" s="33"/>
      <c r="AE28" s="33"/>
      <c r="AF28" s="33"/>
    </row>
    <row r="29" customFormat="1" ht="17.25" customHeight="1" spans="1:32">
      <c r="A29" s="240" t="s">
        <v>224</v>
      </c>
      <c r="B29" s="240"/>
      <c r="C29" s="240" t="s">
        <v>225</v>
      </c>
      <c r="D29" s="33">
        <v>12.37796</v>
      </c>
      <c r="E29" s="33">
        <v>12.37796</v>
      </c>
      <c r="F29" s="33">
        <v>12.37796</v>
      </c>
      <c r="G29" s="33"/>
      <c r="H29" s="33"/>
      <c r="I29" s="33"/>
      <c r="J29" s="33"/>
      <c r="K29" s="33"/>
      <c r="L29" s="33"/>
      <c r="M29" s="33"/>
      <c r="N29" s="33"/>
      <c r="O29" s="33"/>
      <c r="P29" s="33"/>
      <c r="Q29" s="257"/>
      <c r="R29" s="69" t="s">
        <v>226</v>
      </c>
      <c r="S29" s="258" t="s">
        <v>227</v>
      </c>
      <c r="T29" s="33">
        <v>134</v>
      </c>
      <c r="U29" s="33">
        <v>134</v>
      </c>
      <c r="V29" s="33"/>
      <c r="W29" s="33">
        <v>134</v>
      </c>
      <c r="X29" s="33"/>
      <c r="Y29" s="33"/>
      <c r="Z29" s="33"/>
      <c r="AA29" s="33"/>
      <c r="AB29" s="33"/>
      <c r="AC29" s="33"/>
      <c r="AD29" s="33"/>
      <c r="AE29" s="33"/>
      <c r="AF29" s="33"/>
    </row>
    <row r="30" customFormat="1" ht="17.25" customHeight="1" spans="1:32">
      <c r="A30" s="241"/>
      <c r="B30" s="241" t="s">
        <v>176</v>
      </c>
      <c r="C30" s="241" t="s">
        <v>228</v>
      </c>
      <c r="D30" s="33">
        <v>12.37796</v>
      </c>
      <c r="E30" s="33">
        <v>12.37796</v>
      </c>
      <c r="F30" s="33">
        <v>12.37796</v>
      </c>
      <c r="G30" s="33"/>
      <c r="H30" s="33"/>
      <c r="I30" s="33"/>
      <c r="J30" s="33"/>
      <c r="K30" s="33"/>
      <c r="L30" s="33"/>
      <c r="M30" s="33"/>
      <c r="N30" s="33"/>
      <c r="O30" s="33"/>
      <c r="P30" s="33"/>
      <c r="Q30" s="257"/>
      <c r="R30" s="69" t="s">
        <v>229</v>
      </c>
      <c r="S30" s="258" t="s">
        <v>195</v>
      </c>
      <c r="T30" s="33">
        <v>9.4</v>
      </c>
      <c r="U30" s="33">
        <v>9.4</v>
      </c>
      <c r="V30" s="33">
        <v>9.4</v>
      </c>
      <c r="W30" s="33"/>
      <c r="X30" s="33"/>
      <c r="Y30" s="33"/>
      <c r="Z30" s="33"/>
      <c r="AA30" s="33"/>
      <c r="AB30" s="33"/>
      <c r="AC30" s="33"/>
      <c r="AD30" s="33"/>
      <c r="AE30" s="33"/>
      <c r="AF30" s="33"/>
    </row>
    <row r="31" customFormat="1" ht="17.25" customHeight="1" spans="1:32">
      <c r="A31" s="241"/>
      <c r="B31" s="241" t="s">
        <v>202</v>
      </c>
      <c r="C31" s="241" t="s">
        <v>230</v>
      </c>
      <c r="D31" s="33"/>
      <c r="E31" s="33"/>
      <c r="F31" s="33"/>
      <c r="G31" s="33"/>
      <c r="H31" s="33"/>
      <c r="I31" s="33"/>
      <c r="J31" s="33"/>
      <c r="K31" s="33"/>
      <c r="L31" s="33"/>
      <c r="M31" s="33"/>
      <c r="N31" s="33"/>
      <c r="O31" s="33"/>
      <c r="P31" s="33"/>
      <c r="Q31" s="257"/>
      <c r="R31" s="69" t="s">
        <v>231</v>
      </c>
      <c r="S31" s="258" t="s">
        <v>197</v>
      </c>
      <c r="T31" s="33">
        <v>167.881884</v>
      </c>
      <c r="U31" s="33">
        <v>167.881884</v>
      </c>
      <c r="V31" s="33">
        <v>17.881884</v>
      </c>
      <c r="W31" s="33">
        <v>150</v>
      </c>
      <c r="X31" s="33"/>
      <c r="Y31" s="33"/>
      <c r="Z31" s="33"/>
      <c r="AA31" s="33"/>
      <c r="AB31" s="33"/>
      <c r="AC31" s="33"/>
      <c r="AD31" s="33"/>
      <c r="AE31" s="33"/>
      <c r="AF31" s="33"/>
    </row>
    <row r="32" customFormat="1" ht="17.25" customHeight="1" spans="1:32">
      <c r="A32" s="240" t="s">
        <v>232</v>
      </c>
      <c r="B32" s="240"/>
      <c r="C32" s="240" t="s">
        <v>233</v>
      </c>
      <c r="D32" s="33">
        <v>204</v>
      </c>
      <c r="E32" s="33">
        <v>204</v>
      </c>
      <c r="F32" s="33"/>
      <c r="G32" s="33">
        <v>204</v>
      </c>
      <c r="H32" s="33"/>
      <c r="I32" s="33"/>
      <c r="J32" s="33"/>
      <c r="K32" s="33"/>
      <c r="L32" s="33"/>
      <c r="M32" s="33"/>
      <c r="N32" s="33"/>
      <c r="O32" s="33"/>
      <c r="P32" s="33"/>
      <c r="Q32" s="257"/>
      <c r="R32" s="69" t="s">
        <v>161</v>
      </c>
      <c r="S32" s="258" t="s">
        <v>205</v>
      </c>
      <c r="T32" s="33">
        <v>7.76</v>
      </c>
      <c r="U32" s="33">
        <v>7.76</v>
      </c>
      <c r="V32" s="33">
        <v>7.76</v>
      </c>
      <c r="W32" s="33"/>
      <c r="X32" s="33"/>
      <c r="Y32" s="33"/>
      <c r="Z32" s="33"/>
      <c r="AA32" s="33"/>
      <c r="AB32" s="33"/>
      <c r="AC32" s="33"/>
      <c r="AD32" s="33"/>
      <c r="AE32" s="33"/>
      <c r="AF32" s="33"/>
    </row>
    <row r="33" customFormat="1" ht="17.25" customHeight="1" spans="1:32">
      <c r="A33" s="241"/>
      <c r="B33" s="241" t="s">
        <v>176</v>
      </c>
      <c r="C33" s="241" t="s">
        <v>234</v>
      </c>
      <c r="D33" s="33">
        <v>204</v>
      </c>
      <c r="E33" s="33">
        <v>204</v>
      </c>
      <c r="F33" s="33"/>
      <c r="G33" s="33">
        <v>204</v>
      </c>
      <c r="H33" s="33"/>
      <c r="I33" s="33"/>
      <c r="J33" s="33"/>
      <c r="K33" s="33"/>
      <c r="L33" s="33"/>
      <c r="M33" s="33"/>
      <c r="N33" s="33"/>
      <c r="O33" s="33"/>
      <c r="P33" s="33"/>
      <c r="Q33" s="257"/>
      <c r="R33" s="69" t="s">
        <v>162</v>
      </c>
      <c r="S33" s="258" t="s">
        <v>235</v>
      </c>
      <c r="T33" s="33">
        <v>1732.59</v>
      </c>
      <c r="U33" s="33">
        <v>1732.59</v>
      </c>
      <c r="V33" s="33"/>
      <c r="W33" s="33">
        <v>1732.59</v>
      </c>
      <c r="X33" s="33"/>
      <c r="Y33" s="33"/>
      <c r="Z33" s="33"/>
      <c r="AA33" s="33"/>
      <c r="AB33" s="33"/>
      <c r="AC33" s="33"/>
      <c r="AD33" s="33"/>
      <c r="AE33" s="33"/>
      <c r="AF33" s="33"/>
    </row>
    <row r="34" customFormat="1" ht="17.25" customHeight="1" spans="1:32">
      <c r="A34" s="13"/>
      <c r="B34" s="13"/>
      <c r="C34" s="13"/>
      <c r="D34" s="13"/>
      <c r="E34" s="13"/>
      <c r="F34" s="13"/>
      <c r="G34" s="13"/>
      <c r="H34" s="13"/>
      <c r="I34" s="13"/>
      <c r="J34" s="13"/>
      <c r="K34" s="13"/>
      <c r="L34" s="13"/>
      <c r="M34" s="13"/>
      <c r="N34" s="13"/>
      <c r="O34" s="13"/>
      <c r="P34" s="13"/>
      <c r="Q34" s="257"/>
      <c r="R34" s="69" t="s">
        <v>170</v>
      </c>
      <c r="S34" s="258" t="s">
        <v>236</v>
      </c>
      <c r="T34" s="33">
        <v>5810.532</v>
      </c>
      <c r="U34" s="33">
        <v>5810.532</v>
      </c>
      <c r="V34" s="33"/>
      <c r="W34" s="33">
        <v>5810.532</v>
      </c>
      <c r="X34" s="33"/>
      <c r="Y34" s="33"/>
      <c r="Z34" s="33"/>
      <c r="AA34" s="33"/>
      <c r="AB34" s="33"/>
      <c r="AC34" s="33"/>
      <c r="AD34" s="33"/>
      <c r="AE34" s="33"/>
      <c r="AF34" s="33"/>
    </row>
    <row r="35" ht="17.25" customHeight="1" spans="1:32">
      <c r="A35" s="13"/>
      <c r="B35" s="13"/>
      <c r="C35" s="13"/>
      <c r="D35" s="13"/>
      <c r="E35" s="13"/>
      <c r="F35" s="13"/>
      <c r="G35" s="13"/>
      <c r="H35" s="13"/>
      <c r="I35" s="13"/>
      <c r="J35" s="13"/>
      <c r="K35" s="13"/>
      <c r="L35" s="13"/>
      <c r="M35" s="13"/>
      <c r="N35" s="13"/>
      <c r="O35" s="13"/>
      <c r="P35" s="13"/>
      <c r="Q35" s="257"/>
      <c r="R35" s="69" t="s">
        <v>171</v>
      </c>
      <c r="S35" s="258" t="s">
        <v>203</v>
      </c>
      <c r="T35" s="33">
        <v>45</v>
      </c>
      <c r="U35" s="33">
        <v>45</v>
      </c>
      <c r="V35" s="33"/>
      <c r="W35" s="33">
        <v>45</v>
      </c>
      <c r="X35" s="33"/>
      <c r="Y35" s="33"/>
      <c r="Z35" s="33"/>
      <c r="AA35" s="33"/>
      <c r="AB35" s="33"/>
      <c r="AC35" s="33"/>
      <c r="AD35" s="33"/>
      <c r="AE35" s="33"/>
      <c r="AF35" s="33"/>
    </row>
    <row r="36" ht="17.25" customHeight="1" spans="1:32">
      <c r="A36" s="13"/>
      <c r="B36" s="13"/>
      <c r="C36" s="13"/>
      <c r="D36" s="13"/>
      <c r="E36" s="13"/>
      <c r="F36" s="13"/>
      <c r="G36" s="13"/>
      <c r="H36" s="13"/>
      <c r="I36" s="13"/>
      <c r="J36" s="13"/>
      <c r="K36" s="13"/>
      <c r="L36" s="13"/>
      <c r="M36" s="13"/>
      <c r="N36" s="13"/>
      <c r="O36" s="13"/>
      <c r="P36" s="13"/>
      <c r="Q36" s="257"/>
      <c r="R36" s="69" t="s">
        <v>237</v>
      </c>
      <c r="S36" s="258" t="s">
        <v>238</v>
      </c>
      <c r="T36" s="33">
        <v>76.396723</v>
      </c>
      <c r="U36" s="33">
        <v>76.396723</v>
      </c>
      <c r="V36" s="33">
        <v>76.396723</v>
      </c>
      <c r="W36" s="33"/>
      <c r="X36" s="33"/>
      <c r="Y36" s="33"/>
      <c r="Z36" s="33"/>
      <c r="AA36" s="33"/>
      <c r="AB36" s="33"/>
      <c r="AC36" s="33"/>
      <c r="AD36" s="33"/>
      <c r="AE36" s="33"/>
      <c r="AF36" s="33"/>
    </row>
    <row r="37" ht="17.25" customHeight="1" spans="1:32">
      <c r="A37" s="13"/>
      <c r="B37" s="13"/>
      <c r="C37" s="13"/>
      <c r="D37" s="13"/>
      <c r="E37" s="13"/>
      <c r="F37" s="13"/>
      <c r="G37" s="13"/>
      <c r="H37" s="13"/>
      <c r="I37" s="13"/>
      <c r="J37" s="13"/>
      <c r="K37" s="13"/>
      <c r="L37" s="13"/>
      <c r="M37" s="13"/>
      <c r="N37" s="13"/>
      <c r="O37" s="13"/>
      <c r="P37" s="13"/>
      <c r="Q37" s="257"/>
      <c r="R37" s="69" t="s">
        <v>239</v>
      </c>
      <c r="S37" s="258" t="s">
        <v>240</v>
      </c>
      <c r="T37" s="33">
        <v>86.398703</v>
      </c>
      <c r="U37" s="33">
        <v>86.398703</v>
      </c>
      <c r="V37" s="33">
        <v>86.398703</v>
      </c>
      <c r="W37" s="33"/>
      <c r="X37" s="33"/>
      <c r="Y37" s="33"/>
      <c r="Z37" s="33"/>
      <c r="AA37" s="33"/>
      <c r="AB37" s="33"/>
      <c r="AC37" s="33"/>
      <c r="AD37" s="33"/>
      <c r="AE37" s="33"/>
      <c r="AF37" s="33"/>
    </row>
    <row r="38" ht="17.25" customHeight="1" spans="1:32">
      <c r="A38" s="13"/>
      <c r="B38" s="13"/>
      <c r="C38" s="13"/>
      <c r="D38" s="13"/>
      <c r="E38" s="13"/>
      <c r="F38" s="13"/>
      <c r="G38" s="13"/>
      <c r="H38" s="13"/>
      <c r="I38" s="13"/>
      <c r="J38" s="13"/>
      <c r="K38" s="13"/>
      <c r="L38" s="13"/>
      <c r="M38" s="13"/>
      <c r="N38" s="13"/>
      <c r="O38" s="13"/>
      <c r="P38" s="13"/>
      <c r="Q38" s="257"/>
      <c r="R38" s="69" t="s">
        <v>241</v>
      </c>
      <c r="S38" s="258" t="s">
        <v>206</v>
      </c>
      <c r="T38" s="33">
        <v>67.9</v>
      </c>
      <c r="U38" s="33">
        <v>67.9</v>
      </c>
      <c r="V38" s="33"/>
      <c r="W38" s="33">
        <v>67.9</v>
      </c>
      <c r="X38" s="33"/>
      <c r="Y38" s="33"/>
      <c r="Z38" s="33"/>
      <c r="AA38" s="33"/>
      <c r="AB38" s="33"/>
      <c r="AC38" s="33"/>
      <c r="AD38" s="33"/>
      <c r="AE38" s="33"/>
      <c r="AF38" s="33"/>
    </row>
    <row r="39" ht="17.25" customHeight="1" spans="1:32">
      <c r="A39" s="13"/>
      <c r="B39" s="13"/>
      <c r="C39" s="13"/>
      <c r="D39" s="13"/>
      <c r="E39" s="13"/>
      <c r="F39" s="13"/>
      <c r="G39" s="13"/>
      <c r="H39" s="13"/>
      <c r="I39" s="13"/>
      <c r="J39" s="13"/>
      <c r="K39" s="13"/>
      <c r="L39" s="13"/>
      <c r="M39" s="13"/>
      <c r="N39" s="13"/>
      <c r="O39" s="13"/>
      <c r="P39" s="13"/>
      <c r="Q39" s="257"/>
      <c r="R39" s="69" t="s">
        <v>242</v>
      </c>
      <c r="S39" s="258" t="s">
        <v>243</v>
      </c>
      <c r="T39" s="33">
        <v>248.556</v>
      </c>
      <c r="U39" s="33">
        <v>248.556</v>
      </c>
      <c r="V39" s="33">
        <v>248.556</v>
      </c>
      <c r="W39" s="33"/>
      <c r="X39" s="33"/>
      <c r="Y39" s="33"/>
      <c r="Z39" s="33"/>
      <c r="AA39" s="33"/>
      <c r="AB39" s="33"/>
      <c r="AC39" s="33"/>
      <c r="AD39" s="33"/>
      <c r="AE39" s="33"/>
      <c r="AF39" s="33"/>
    </row>
    <row r="40" ht="17.25" customHeight="1" spans="1:32">
      <c r="A40" s="13"/>
      <c r="B40" s="13"/>
      <c r="C40" s="13"/>
      <c r="D40" s="13"/>
      <c r="E40" s="13"/>
      <c r="F40" s="13"/>
      <c r="G40" s="13"/>
      <c r="H40" s="13"/>
      <c r="I40" s="13"/>
      <c r="J40" s="13"/>
      <c r="K40" s="13"/>
      <c r="L40" s="13"/>
      <c r="M40" s="13"/>
      <c r="N40" s="13"/>
      <c r="O40" s="13"/>
      <c r="P40" s="13"/>
      <c r="Q40" s="257"/>
      <c r="R40" s="69" t="s">
        <v>184</v>
      </c>
      <c r="S40" s="258" t="s">
        <v>211</v>
      </c>
      <c r="T40" s="33">
        <v>139.148</v>
      </c>
      <c r="U40" s="33">
        <v>139.148</v>
      </c>
      <c r="V40" s="33">
        <v>30</v>
      </c>
      <c r="W40" s="33">
        <v>109.148</v>
      </c>
      <c r="X40" s="33"/>
      <c r="Y40" s="33"/>
      <c r="Z40" s="33"/>
      <c r="AA40" s="33"/>
      <c r="AB40" s="33"/>
      <c r="AC40" s="33"/>
      <c r="AD40" s="33"/>
      <c r="AE40" s="33"/>
      <c r="AF40" s="33"/>
    </row>
    <row r="41" ht="17.25" customHeight="1" spans="1:32">
      <c r="A41" s="13"/>
      <c r="B41" s="13"/>
      <c r="C41" s="13"/>
      <c r="D41" s="13"/>
      <c r="E41" s="13"/>
      <c r="F41" s="13"/>
      <c r="G41" s="13"/>
      <c r="H41" s="13"/>
      <c r="I41" s="13"/>
      <c r="J41" s="13"/>
      <c r="K41" s="13"/>
      <c r="L41" s="13"/>
      <c r="M41" s="13"/>
      <c r="N41" s="13"/>
      <c r="O41" s="13"/>
      <c r="P41" s="13"/>
      <c r="Q41" s="255" t="s">
        <v>244</v>
      </c>
      <c r="R41" s="13"/>
      <c r="S41" s="256" t="s">
        <v>225</v>
      </c>
      <c r="T41" s="33">
        <v>12.37796</v>
      </c>
      <c r="U41" s="33">
        <v>12.37796</v>
      </c>
      <c r="V41" s="33">
        <v>12.37796</v>
      </c>
      <c r="W41" s="33"/>
      <c r="X41" s="33"/>
      <c r="Y41" s="33"/>
      <c r="Z41" s="33"/>
      <c r="AA41" s="33"/>
      <c r="AB41" s="33"/>
      <c r="AC41" s="33"/>
      <c r="AD41" s="33"/>
      <c r="AE41" s="33"/>
      <c r="AF41" s="33"/>
    </row>
    <row r="42" ht="17.25" customHeight="1" spans="1:32">
      <c r="A42" s="13"/>
      <c r="B42" s="13"/>
      <c r="C42" s="13"/>
      <c r="D42" s="13"/>
      <c r="E42" s="13"/>
      <c r="F42" s="13"/>
      <c r="G42" s="13"/>
      <c r="H42" s="13"/>
      <c r="I42" s="13"/>
      <c r="J42" s="13"/>
      <c r="K42" s="13"/>
      <c r="L42" s="13"/>
      <c r="M42" s="13"/>
      <c r="N42" s="13"/>
      <c r="O42" s="13"/>
      <c r="P42" s="13"/>
      <c r="Q42" s="257"/>
      <c r="R42" s="69" t="s">
        <v>179</v>
      </c>
      <c r="S42" s="258" t="s">
        <v>245</v>
      </c>
      <c r="T42" s="33"/>
      <c r="U42" s="33"/>
      <c r="V42" s="33"/>
      <c r="W42" s="33"/>
      <c r="X42" s="33"/>
      <c r="Y42" s="33"/>
      <c r="Z42" s="33"/>
      <c r="AA42" s="33"/>
      <c r="AB42" s="33"/>
      <c r="AC42" s="33"/>
      <c r="AD42" s="33"/>
      <c r="AE42" s="33"/>
      <c r="AF42" s="33"/>
    </row>
    <row r="43" ht="17.25" customHeight="1" spans="1:32">
      <c r="A43" s="13"/>
      <c r="B43" s="13"/>
      <c r="C43" s="13"/>
      <c r="D43" s="13"/>
      <c r="E43" s="13"/>
      <c r="F43" s="13"/>
      <c r="G43" s="13"/>
      <c r="H43" s="13"/>
      <c r="I43" s="13"/>
      <c r="J43" s="13"/>
      <c r="K43" s="13"/>
      <c r="L43" s="13"/>
      <c r="M43" s="13"/>
      <c r="N43" s="13"/>
      <c r="O43" s="13"/>
      <c r="P43" s="13"/>
      <c r="Q43" s="257"/>
      <c r="R43" s="69" t="s">
        <v>202</v>
      </c>
      <c r="S43" s="258" t="s">
        <v>246</v>
      </c>
      <c r="T43" s="33">
        <v>7.37796</v>
      </c>
      <c r="U43" s="33">
        <v>7.37796</v>
      </c>
      <c r="V43" s="33">
        <v>7.37796</v>
      </c>
      <c r="W43" s="33"/>
      <c r="X43" s="33"/>
      <c r="Y43" s="33"/>
      <c r="Z43" s="33"/>
      <c r="AA43" s="33"/>
      <c r="AB43" s="33"/>
      <c r="AC43" s="33"/>
      <c r="AD43" s="33"/>
      <c r="AE43" s="33"/>
      <c r="AF43" s="33"/>
    </row>
    <row r="44" ht="17.25" customHeight="1" spans="1:32">
      <c r="A44" s="13"/>
      <c r="B44" s="13"/>
      <c r="C44" s="13"/>
      <c r="D44" s="13"/>
      <c r="E44" s="13"/>
      <c r="F44" s="13"/>
      <c r="G44" s="13"/>
      <c r="H44" s="13"/>
      <c r="I44" s="13"/>
      <c r="J44" s="13"/>
      <c r="K44" s="13"/>
      <c r="L44" s="13"/>
      <c r="M44" s="13"/>
      <c r="N44" s="13"/>
      <c r="O44" s="13"/>
      <c r="P44" s="13"/>
      <c r="Q44" s="257"/>
      <c r="R44" s="69" t="s">
        <v>186</v>
      </c>
      <c r="S44" s="258" t="s">
        <v>247</v>
      </c>
      <c r="T44" s="33">
        <v>5</v>
      </c>
      <c r="U44" s="33">
        <v>5</v>
      </c>
      <c r="V44" s="33">
        <v>5</v>
      </c>
      <c r="W44" s="33"/>
      <c r="X44" s="33"/>
      <c r="Y44" s="33"/>
      <c r="Z44" s="33"/>
      <c r="AA44" s="33"/>
      <c r="AB44" s="33"/>
      <c r="AC44" s="33"/>
      <c r="AD44" s="33"/>
      <c r="AE44" s="33"/>
      <c r="AF44" s="33"/>
    </row>
    <row r="45" ht="17.25" customHeight="1" spans="1:32">
      <c r="A45" s="13"/>
      <c r="B45" s="13"/>
      <c r="C45" s="13"/>
      <c r="D45" s="13"/>
      <c r="E45" s="13"/>
      <c r="F45" s="13"/>
      <c r="G45" s="13"/>
      <c r="H45" s="13"/>
      <c r="I45" s="13"/>
      <c r="J45" s="13"/>
      <c r="K45" s="13"/>
      <c r="L45" s="13"/>
      <c r="M45" s="13"/>
      <c r="N45" s="13"/>
      <c r="O45" s="13"/>
      <c r="P45" s="13"/>
      <c r="Q45" s="255" t="s">
        <v>248</v>
      </c>
      <c r="R45" s="13"/>
      <c r="S45" s="256" t="s">
        <v>249</v>
      </c>
      <c r="T45" s="33">
        <v>2969.25</v>
      </c>
      <c r="U45" s="33">
        <v>2969.25</v>
      </c>
      <c r="V45" s="33"/>
      <c r="W45" s="33">
        <v>2969.25</v>
      </c>
      <c r="X45" s="33"/>
      <c r="Y45" s="33"/>
      <c r="Z45" s="33"/>
      <c r="AA45" s="33"/>
      <c r="AB45" s="33"/>
      <c r="AC45" s="33"/>
      <c r="AD45" s="33"/>
      <c r="AE45" s="33"/>
      <c r="AF45" s="33"/>
    </row>
    <row r="46" ht="17.25" customHeight="1" spans="1:32">
      <c r="A46" s="13"/>
      <c r="B46" s="13"/>
      <c r="C46" s="13"/>
      <c r="D46" s="13"/>
      <c r="E46" s="13"/>
      <c r="F46" s="13"/>
      <c r="G46" s="13"/>
      <c r="H46" s="13"/>
      <c r="I46" s="13"/>
      <c r="J46" s="13"/>
      <c r="K46" s="13"/>
      <c r="L46" s="13"/>
      <c r="M46" s="13"/>
      <c r="N46" s="13"/>
      <c r="O46" s="13"/>
      <c r="P46" s="13"/>
      <c r="Q46" s="257"/>
      <c r="R46" s="69" t="s">
        <v>176</v>
      </c>
      <c r="S46" s="258" t="s">
        <v>216</v>
      </c>
      <c r="T46" s="33">
        <v>998</v>
      </c>
      <c r="U46" s="33">
        <v>998</v>
      </c>
      <c r="V46" s="33"/>
      <c r="W46" s="33">
        <v>998</v>
      </c>
      <c r="X46" s="33"/>
      <c r="Y46" s="33"/>
      <c r="Z46" s="33"/>
      <c r="AA46" s="33"/>
      <c r="AB46" s="33"/>
      <c r="AC46" s="33"/>
      <c r="AD46" s="33"/>
      <c r="AE46" s="33"/>
      <c r="AF46" s="33"/>
    </row>
    <row r="47" ht="17.25" customHeight="1" spans="1:32">
      <c r="A47" s="13"/>
      <c r="B47" s="13"/>
      <c r="C47" s="13"/>
      <c r="D47" s="13"/>
      <c r="E47" s="13"/>
      <c r="F47" s="13"/>
      <c r="G47" s="13"/>
      <c r="H47" s="13"/>
      <c r="I47" s="13"/>
      <c r="J47" s="13"/>
      <c r="K47" s="13"/>
      <c r="L47" s="13"/>
      <c r="M47" s="13"/>
      <c r="N47" s="13"/>
      <c r="O47" s="13"/>
      <c r="P47" s="13"/>
      <c r="Q47" s="257"/>
      <c r="R47" s="69" t="s">
        <v>179</v>
      </c>
      <c r="S47" s="258" t="s">
        <v>250</v>
      </c>
      <c r="T47" s="33">
        <v>325.25</v>
      </c>
      <c r="U47" s="33">
        <v>325.25</v>
      </c>
      <c r="V47" s="33"/>
      <c r="W47" s="33">
        <v>325.25</v>
      </c>
      <c r="X47" s="33"/>
      <c r="Y47" s="33"/>
      <c r="Z47" s="33"/>
      <c r="AA47" s="33"/>
      <c r="AB47" s="33"/>
      <c r="AC47" s="33"/>
      <c r="AD47" s="33"/>
      <c r="AE47" s="33"/>
      <c r="AF47" s="33"/>
    </row>
    <row r="48" ht="17.25" customHeight="1" spans="1:32">
      <c r="A48" s="13"/>
      <c r="B48" s="13"/>
      <c r="C48" s="13"/>
      <c r="D48" s="13"/>
      <c r="E48" s="13"/>
      <c r="F48" s="13"/>
      <c r="G48" s="13"/>
      <c r="H48" s="13"/>
      <c r="I48" s="13"/>
      <c r="J48" s="13"/>
      <c r="K48" s="13"/>
      <c r="L48" s="13"/>
      <c r="M48" s="13"/>
      <c r="N48" s="13"/>
      <c r="O48" s="13"/>
      <c r="P48" s="13"/>
      <c r="Q48" s="257"/>
      <c r="R48" s="69" t="s">
        <v>182</v>
      </c>
      <c r="S48" s="258" t="s">
        <v>251</v>
      </c>
      <c r="T48" s="33">
        <v>1077</v>
      </c>
      <c r="U48" s="33">
        <v>1077</v>
      </c>
      <c r="V48" s="33"/>
      <c r="W48" s="33">
        <v>1077</v>
      </c>
      <c r="X48" s="33"/>
      <c r="Y48" s="33"/>
      <c r="Z48" s="33"/>
      <c r="AA48" s="33"/>
      <c r="AB48" s="33"/>
      <c r="AC48" s="33"/>
      <c r="AD48" s="33"/>
      <c r="AE48" s="33"/>
      <c r="AF48" s="33"/>
    </row>
    <row r="49" ht="17.25" customHeight="1" spans="1:32">
      <c r="A49" s="13"/>
      <c r="B49" s="13"/>
      <c r="C49" s="13"/>
      <c r="D49" s="13"/>
      <c r="E49" s="13"/>
      <c r="F49" s="13"/>
      <c r="G49" s="13"/>
      <c r="H49" s="13"/>
      <c r="I49" s="13"/>
      <c r="J49" s="13"/>
      <c r="K49" s="13"/>
      <c r="L49" s="13"/>
      <c r="M49" s="13"/>
      <c r="N49" s="13"/>
      <c r="O49" s="13"/>
      <c r="P49" s="13"/>
      <c r="Q49" s="257"/>
      <c r="R49" s="69" t="s">
        <v>186</v>
      </c>
      <c r="S49" s="258" t="s">
        <v>252</v>
      </c>
      <c r="T49" s="33">
        <v>569</v>
      </c>
      <c r="U49" s="33">
        <v>569</v>
      </c>
      <c r="V49" s="33"/>
      <c r="W49" s="33">
        <v>569</v>
      </c>
      <c r="X49" s="33"/>
      <c r="Y49" s="33"/>
      <c r="Z49" s="33"/>
      <c r="AA49" s="33"/>
      <c r="AB49" s="33"/>
      <c r="AC49" s="33"/>
      <c r="AD49" s="33"/>
      <c r="AE49" s="33"/>
      <c r="AF49" s="33"/>
    </row>
    <row r="50" ht="17.25" customHeight="1" spans="1:32">
      <c r="A50" s="13"/>
      <c r="B50" s="13"/>
      <c r="C50" s="13"/>
      <c r="D50" s="13"/>
      <c r="E50" s="13"/>
      <c r="F50" s="13"/>
      <c r="G50" s="13"/>
      <c r="H50" s="13"/>
      <c r="I50" s="13"/>
      <c r="J50" s="13"/>
      <c r="K50" s="13"/>
      <c r="L50" s="13"/>
      <c r="M50" s="13"/>
      <c r="N50" s="13"/>
      <c r="O50" s="13"/>
      <c r="P50" s="13"/>
      <c r="Q50" s="255" t="s">
        <v>253</v>
      </c>
      <c r="R50" s="13"/>
      <c r="S50" s="256" t="s">
        <v>56</v>
      </c>
      <c r="T50" s="33">
        <v>204</v>
      </c>
      <c r="U50" s="33">
        <v>204</v>
      </c>
      <c r="V50" s="33"/>
      <c r="W50" s="33">
        <v>204</v>
      </c>
      <c r="X50" s="33"/>
      <c r="Y50" s="33"/>
      <c r="Z50" s="33"/>
      <c r="AA50" s="33"/>
      <c r="AB50" s="33"/>
      <c r="AC50" s="33"/>
      <c r="AD50" s="33"/>
      <c r="AE50" s="33"/>
      <c r="AF50" s="33"/>
    </row>
    <row r="51" ht="17.25" customHeight="1" spans="1:32">
      <c r="A51" s="13"/>
      <c r="B51" s="13"/>
      <c r="C51" s="13"/>
      <c r="D51" s="13"/>
      <c r="E51" s="13"/>
      <c r="F51" s="13"/>
      <c r="G51" s="13"/>
      <c r="H51" s="13"/>
      <c r="I51" s="13"/>
      <c r="J51" s="13"/>
      <c r="K51" s="13"/>
      <c r="L51" s="13"/>
      <c r="M51" s="13"/>
      <c r="N51" s="13"/>
      <c r="O51" s="13"/>
      <c r="P51" s="13"/>
      <c r="Q51" s="257"/>
      <c r="R51" s="69" t="s">
        <v>184</v>
      </c>
      <c r="S51" s="258" t="s">
        <v>56</v>
      </c>
      <c r="T51" s="33">
        <v>204</v>
      </c>
      <c r="U51" s="33">
        <v>204</v>
      </c>
      <c r="V51" s="33"/>
      <c r="W51" s="33">
        <v>204</v>
      </c>
      <c r="X51" s="33"/>
      <c r="Y51" s="33"/>
      <c r="Z51" s="33"/>
      <c r="AA51" s="33"/>
      <c r="AB51" s="33"/>
      <c r="AC51" s="33"/>
      <c r="AD51" s="33"/>
      <c r="AE51" s="33"/>
      <c r="AF51" s="33"/>
    </row>
    <row r="52" ht="20.25" customHeight="1" spans="1:32">
      <c r="A52" s="242" t="s">
        <v>22</v>
      </c>
      <c r="B52" s="243"/>
      <c r="C52" s="244"/>
      <c r="D52" s="33">
        <v>19114.930165</v>
      </c>
      <c r="E52" s="33">
        <v>18914.930165</v>
      </c>
      <c r="F52" s="33">
        <v>6160.930165</v>
      </c>
      <c r="G52" s="33">
        <v>12754</v>
      </c>
      <c r="H52" s="33"/>
      <c r="I52" s="33"/>
      <c r="J52" s="33"/>
      <c r="K52" s="33"/>
      <c r="L52" s="33"/>
      <c r="M52" s="33"/>
      <c r="N52" s="33"/>
      <c r="O52" s="33"/>
      <c r="P52" s="33">
        <v>200</v>
      </c>
      <c r="Q52" s="259" t="s">
        <v>22</v>
      </c>
      <c r="R52" s="260"/>
      <c r="S52" s="260"/>
      <c r="T52" s="33">
        <v>19114.930165</v>
      </c>
      <c r="U52" s="33">
        <v>18914.930165</v>
      </c>
      <c r="V52" s="33">
        <v>6160.930165</v>
      </c>
      <c r="W52" s="33">
        <v>12754</v>
      </c>
      <c r="X52" s="33"/>
      <c r="Y52" s="33"/>
      <c r="Z52" s="33"/>
      <c r="AA52" s="33"/>
      <c r="AB52" s="33"/>
      <c r="AC52" s="33"/>
      <c r="AD52" s="33"/>
      <c r="AE52" s="33"/>
      <c r="AF52" s="33">
        <v>200</v>
      </c>
    </row>
  </sheetData>
  <mergeCells count="16">
    <mergeCell ref="A2:AC2"/>
    <mergeCell ref="A3:C3"/>
    <mergeCell ref="A4:P4"/>
    <mergeCell ref="Q4:AF4"/>
    <mergeCell ref="A5:C5"/>
    <mergeCell ref="E5:G5"/>
    <mergeCell ref="H5:J5"/>
    <mergeCell ref="K5:M5"/>
    <mergeCell ref="Q5:S5"/>
    <mergeCell ref="U5:W5"/>
    <mergeCell ref="X5:Z5"/>
    <mergeCell ref="AA5:AC5"/>
    <mergeCell ref="A52:C52"/>
    <mergeCell ref="Q52:S52"/>
    <mergeCell ref="D5:D6"/>
    <mergeCell ref="T5:T6"/>
  </mergeCells>
  <pageMargins left="0.75" right="0.75" top="1" bottom="1" header="0.5" footer="0.5"/>
  <pageSetup paperSize="9" scale="44"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workbookViewId="0">
      <selection activeCell="A4" sqref="A4:A5"/>
    </sheetView>
  </sheetViews>
  <sheetFormatPr defaultColWidth="9.14166666666667" defaultRowHeight="14.25" customHeight="1" outlineLevelRow="7" outlineLevelCol="5"/>
  <cols>
    <col min="1" max="2" width="27.425" customWidth="1"/>
    <col min="3" max="3" width="17.2833333333333" customWidth="1"/>
    <col min="4" max="5" width="26.2833333333333" customWidth="1"/>
    <col min="6" max="6" width="18.7166666666667" customWidth="1"/>
  </cols>
  <sheetData>
    <row r="1" customHeight="1" spans="1:6">
      <c r="A1" s="223"/>
      <c r="B1" s="223"/>
      <c r="C1" s="87"/>
      <c r="F1" s="224" t="s">
        <v>254</v>
      </c>
    </row>
    <row r="2" ht="25.5" customHeight="1" spans="1:6">
      <c r="A2" s="225" t="s">
        <v>255</v>
      </c>
      <c r="B2" s="225"/>
      <c r="C2" s="225"/>
      <c r="D2" s="225"/>
      <c r="E2" s="225"/>
      <c r="F2" s="225"/>
    </row>
    <row r="3" ht="21" customHeight="1" spans="1:6">
      <c r="A3" s="4" t="str">
        <f>"单位名称："&amp;"曲靖市公安局交通警察支队"</f>
        <v>单位名称：曲靖市公安局交通警察支队</v>
      </c>
      <c r="B3" s="226"/>
      <c r="C3" s="112"/>
      <c r="F3" s="227" t="str">
        <f>"单位："&amp;"万元"</f>
        <v>单位：万元</v>
      </c>
    </row>
    <row r="4" ht="42" customHeight="1" spans="1:6">
      <c r="A4" s="9" t="s">
        <v>256</v>
      </c>
      <c r="B4" s="10" t="s">
        <v>257</v>
      </c>
      <c r="C4" s="10" t="s">
        <v>258</v>
      </c>
      <c r="D4" s="10"/>
      <c r="E4" s="10"/>
      <c r="F4" s="10" t="s">
        <v>205</v>
      </c>
    </row>
    <row r="5" ht="42" customHeight="1" spans="1:6">
      <c r="A5" s="9"/>
      <c r="B5" s="10"/>
      <c r="C5" s="80" t="s">
        <v>30</v>
      </c>
      <c r="D5" s="80" t="s">
        <v>259</v>
      </c>
      <c r="E5" s="80" t="s">
        <v>260</v>
      </c>
      <c r="F5" s="10"/>
    </row>
    <row r="6" ht="42" customHeight="1" spans="1:6">
      <c r="A6" s="228">
        <v>1</v>
      </c>
      <c r="B6" s="228">
        <v>2</v>
      </c>
      <c r="C6" s="229">
        <v>3</v>
      </c>
      <c r="D6" s="228">
        <v>4</v>
      </c>
      <c r="E6" s="228">
        <v>5</v>
      </c>
      <c r="F6" s="228">
        <v>6</v>
      </c>
    </row>
    <row r="7" ht="42" customHeight="1" spans="1:6">
      <c r="A7" s="15">
        <v>75.66</v>
      </c>
      <c r="B7" s="15">
        <v>0</v>
      </c>
      <c r="C7" s="15">
        <v>67.9</v>
      </c>
      <c r="D7" s="15">
        <v>0</v>
      </c>
      <c r="E7" s="15">
        <v>67.9</v>
      </c>
      <c r="F7" s="15">
        <v>7.76</v>
      </c>
    </row>
    <row r="8" ht="42" customHeight="1" spans="1:6">
      <c r="A8" s="230" t="s">
        <v>261</v>
      </c>
      <c r="B8" s="230"/>
      <c r="C8" s="230"/>
      <c r="D8" s="230"/>
      <c r="E8" s="230"/>
      <c r="F8" s="230"/>
    </row>
  </sheetData>
  <mergeCells count="6">
    <mergeCell ref="A2:F2"/>
    <mergeCell ref="A3:D3"/>
    <mergeCell ref="C4:E4"/>
    <mergeCell ref="A4:A5"/>
    <mergeCell ref="B4:B5"/>
    <mergeCell ref="F4:F5"/>
  </mergeCells>
  <pageMargins left="0.75" right="0.75" top="1" bottom="1" header="0.5" footer="0.5"/>
  <pageSetup paperSize="9" scale="7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50"/>
  <sheetViews>
    <sheetView workbookViewId="0">
      <selection activeCell="A4" sqref="A4:A7"/>
    </sheetView>
  </sheetViews>
  <sheetFormatPr defaultColWidth="9.14166666666667" defaultRowHeight="14.25" customHeight="1"/>
  <cols>
    <col min="1" max="1" width="24.1333333333333" customWidth="1"/>
    <col min="2" max="2" width="17.6333333333333" customWidth="1"/>
    <col min="3" max="3" width="21.3833333333333" customWidth="1"/>
    <col min="4" max="4" width="8.13333333333333" customWidth="1"/>
    <col min="5" max="5" width="17.575" customWidth="1"/>
    <col min="6" max="6" width="7.13333333333333" customWidth="1"/>
    <col min="7" max="7" width="21.5" customWidth="1"/>
    <col min="8" max="8" width="10.7" customWidth="1"/>
    <col min="9" max="9" width="11" customWidth="1"/>
    <col min="10" max="12" width="6.5" customWidth="1"/>
    <col min="13" max="13" width="11.1416666666667" customWidth="1"/>
    <col min="14" max="26" width="6" customWidth="1"/>
  </cols>
  <sheetData>
    <row r="1" ht="16.5" customHeight="1" spans="2:26">
      <c r="B1" s="201"/>
      <c r="D1" s="202"/>
      <c r="E1" s="202"/>
      <c r="F1" s="202"/>
      <c r="G1" s="202"/>
      <c r="H1" s="203"/>
      <c r="I1" s="203"/>
      <c r="K1" s="203"/>
      <c r="L1" s="203"/>
      <c r="M1" s="203"/>
      <c r="P1" s="203"/>
      <c r="T1" s="203"/>
      <c r="X1" s="201"/>
      <c r="Z1" s="70" t="s">
        <v>262</v>
      </c>
    </row>
    <row r="2" ht="26.25" customHeight="1" spans="1:26">
      <c r="A2" s="66" t="s">
        <v>263</v>
      </c>
      <c r="B2" s="66"/>
      <c r="C2" s="66"/>
      <c r="D2" s="66"/>
      <c r="E2" s="66"/>
      <c r="F2" s="66"/>
      <c r="G2" s="66"/>
      <c r="H2" s="66"/>
      <c r="I2" s="66"/>
      <c r="J2" s="3"/>
      <c r="K2" s="66"/>
      <c r="L2" s="66"/>
      <c r="M2" s="66"/>
      <c r="N2" s="3"/>
      <c r="O2" s="3"/>
      <c r="P2" s="66"/>
      <c r="Q2" s="3"/>
      <c r="R2" s="3"/>
      <c r="S2" s="3"/>
      <c r="T2" s="66"/>
      <c r="U2" s="66"/>
      <c r="V2" s="66"/>
      <c r="W2" s="66"/>
      <c r="X2" s="66"/>
      <c r="Y2" s="66"/>
      <c r="Z2" s="66"/>
    </row>
    <row r="3" ht="21" customHeight="1" spans="1:26">
      <c r="A3" s="4" t="str">
        <f>"单位名称："&amp;"曲靖市公安局交通警察支队"</f>
        <v>单位名称：曲靖市公安局交通警察支队</v>
      </c>
      <c r="B3" s="204"/>
      <c r="C3" s="204"/>
      <c r="D3" s="204"/>
      <c r="E3" s="204"/>
      <c r="F3" s="204"/>
      <c r="G3" s="204"/>
      <c r="H3" s="205"/>
      <c r="I3" s="205"/>
      <c r="J3" s="6"/>
      <c r="K3" s="205"/>
      <c r="L3" s="205"/>
      <c r="M3" s="205"/>
      <c r="N3" s="6"/>
      <c r="O3" s="6"/>
      <c r="P3" s="205"/>
      <c r="Q3" s="6"/>
      <c r="R3" s="6"/>
      <c r="S3" s="6"/>
      <c r="T3" s="205"/>
      <c r="X3" s="219"/>
      <c r="Z3" s="113" t="str">
        <f>"单位："&amp;"万元"</f>
        <v>单位：万元</v>
      </c>
    </row>
    <row r="4" ht="18" customHeight="1" spans="1:26">
      <c r="A4" s="206" t="s">
        <v>264</v>
      </c>
      <c r="B4" s="206" t="s">
        <v>265</v>
      </c>
      <c r="C4" s="206" t="s">
        <v>266</v>
      </c>
      <c r="D4" s="206" t="s">
        <v>267</v>
      </c>
      <c r="E4" s="206" t="s">
        <v>268</v>
      </c>
      <c r="F4" s="206" t="s">
        <v>269</v>
      </c>
      <c r="G4" s="206" t="s">
        <v>270</v>
      </c>
      <c r="H4" s="81" t="s">
        <v>271</v>
      </c>
      <c r="I4" s="81" t="s">
        <v>271</v>
      </c>
      <c r="J4" s="10"/>
      <c r="K4" s="81"/>
      <c r="L4" s="81"/>
      <c r="M4" s="81"/>
      <c r="N4" s="10"/>
      <c r="O4" s="10"/>
      <c r="P4" s="81"/>
      <c r="Q4" s="10"/>
      <c r="R4" s="10"/>
      <c r="S4" s="10"/>
      <c r="T4" s="220" t="s">
        <v>34</v>
      </c>
      <c r="U4" s="81" t="s">
        <v>35</v>
      </c>
      <c r="V4" s="81"/>
      <c r="W4" s="81"/>
      <c r="X4" s="81"/>
      <c r="Y4" s="81"/>
      <c r="Z4" s="81"/>
    </row>
    <row r="5" ht="18" customHeight="1" spans="1:26">
      <c r="A5" s="207"/>
      <c r="B5" s="208"/>
      <c r="C5" s="207"/>
      <c r="D5" s="207"/>
      <c r="E5" s="207"/>
      <c r="F5" s="207"/>
      <c r="G5" s="207"/>
      <c r="H5" s="81" t="s">
        <v>272</v>
      </c>
      <c r="I5" s="81" t="s">
        <v>31</v>
      </c>
      <c r="J5" s="10"/>
      <c r="K5" s="81"/>
      <c r="L5" s="81"/>
      <c r="M5" s="81"/>
      <c r="N5" s="10"/>
      <c r="O5" s="10"/>
      <c r="P5" s="81"/>
      <c r="Q5" s="10" t="s">
        <v>273</v>
      </c>
      <c r="R5" s="10"/>
      <c r="S5" s="10"/>
      <c r="T5" s="206" t="s">
        <v>34</v>
      </c>
      <c r="U5" s="81" t="s">
        <v>35</v>
      </c>
      <c r="V5" s="220" t="s">
        <v>36</v>
      </c>
      <c r="W5" s="81" t="s">
        <v>35</v>
      </c>
      <c r="X5" s="220" t="s">
        <v>38</v>
      </c>
      <c r="Y5" s="220" t="s">
        <v>39</v>
      </c>
      <c r="Z5" s="217" t="s">
        <v>40</v>
      </c>
    </row>
    <row r="6" customHeight="1" spans="1:26">
      <c r="A6" s="209"/>
      <c r="B6" s="209"/>
      <c r="C6" s="209"/>
      <c r="D6" s="209"/>
      <c r="E6" s="209"/>
      <c r="F6" s="209"/>
      <c r="G6" s="209"/>
      <c r="H6" s="209"/>
      <c r="I6" s="216" t="s">
        <v>274</v>
      </c>
      <c r="J6" s="217" t="s">
        <v>275</v>
      </c>
      <c r="K6" s="206" t="s">
        <v>276</v>
      </c>
      <c r="L6" s="206" t="s">
        <v>277</v>
      </c>
      <c r="M6" s="206" t="s">
        <v>278</v>
      </c>
      <c r="N6" s="206" t="s">
        <v>279</v>
      </c>
      <c r="O6" s="206" t="s">
        <v>32</v>
      </c>
      <c r="P6" s="206" t="s">
        <v>33</v>
      </c>
      <c r="Q6" s="206" t="s">
        <v>31</v>
      </c>
      <c r="R6" s="206" t="s">
        <v>32</v>
      </c>
      <c r="S6" s="206" t="s">
        <v>33</v>
      </c>
      <c r="T6" s="209"/>
      <c r="U6" s="206" t="s">
        <v>30</v>
      </c>
      <c r="V6" s="206" t="s">
        <v>36</v>
      </c>
      <c r="W6" s="206" t="s">
        <v>280</v>
      </c>
      <c r="X6" s="206" t="s">
        <v>38</v>
      </c>
      <c r="Y6" s="206" t="s">
        <v>39</v>
      </c>
      <c r="Z6" s="206" t="s">
        <v>40</v>
      </c>
    </row>
    <row r="7" ht="37.5" customHeight="1" spans="1:26">
      <c r="A7" s="210"/>
      <c r="B7" s="210"/>
      <c r="C7" s="210"/>
      <c r="D7" s="210"/>
      <c r="E7" s="210"/>
      <c r="F7" s="210"/>
      <c r="G7" s="210"/>
      <c r="H7" s="210"/>
      <c r="I7" s="68" t="s">
        <v>30</v>
      </c>
      <c r="J7" s="68" t="s">
        <v>281</v>
      </c>
      <c r="K7" s="218" t="s">
        <v>275</v>
      </c>
      <c r="L7" s="218" t="s">
        <v>277</v>
      </c>
      <c r="M7" s="218" t="s">
        <v>278</v>
      </c>
      <c r="N7" s="218" t="s">
        <v>279</v>
      </c>
      <c r="O7" s="218" t="s">
        <v>279</v>
      </c>
      <c r="P7" s="218" t="s">
        <v>279</v>
      </c>
      <c r="Q7" s="218" t="s">
        <v>277</v>
      </c>
      <c r="R7" s="218" t="s">
        <v>278</v>
      </c>
      <c r="S7" s="218" t="s">
        <v>279</v>
      </c>
      <c r="T7" s="218" t="s">
        <v>34</v>
      </c>
      <c r="U7" s="218" t="s">
        <v>30</v>
      </c>
      <c r="V7" s="218" t="s">
        <v>36</v>
      </c>
      <c r="W7" s="218" t="s">
        <v>280</v>
      </c>
      <c r="X7" s="218" t="s">
        <v>38</v>
      </c>
      <c r="Y7" s="218" t="s">
        <v>39</v>
      </c>
      <c r="Z7" s="218" t="s">
        <v>40</v>
      </c>
    </row>
    <row r="8" customHeight="1" spans="1:26">
      <c r="A8" s="12">
        <v>1</v>
      </c>
      <c r="B8" s="12">
        <v>2</v>
      </c>
      <c r="C8" s="12">
        <v>3</v>
      </c>
      <c r="D8" s="12">
        <v>4</v>
      </c>
      <c r="E8" s="12">
        <v>5</v>
      </c>
      <c r="F8" s="12">
        <v>6</v>
      </c>
      <c r="G8" s="12">
        <v>7</v>
      </c>
      <c r="H8" s="12">
        <v>8</v>
      </c>
      <c r="I8" s="12">
        <v>9</v>
      </c>
      <c r="J8" s="12">
        <v>10</v>
      </c>
      <c r="K8" s="12">
        <v>11</v>
      </c>
      <c r="L8" s="12">
        <v>12</v>
      </c>
      <c r="M8" s="12">
        <v>13</v>
      </c>
      <c r="N8" s="12">
        <v>14</v>
      </c>
      <c r="O8" s="12">
        <v>15</v>
      </c>
      <c r="P8" s="12">
        <v>16</v>
      </c>
      <c r="Q8" s="12">
        <v>17</v>
      </c>
      <c r="R8" s="12">
        <v>18</v>
      </c>
      <c r="S8" s="12">
        <v>19</v>
      </c>
      <c r="T8" s="12">
        <v>20</v>
      </c>
      <c r="U8" s="12">
        <v>21</v>
      </c>
      <c r="V8" s="12">
        <v>22</v>
      </c>
      <c r="W8" s="12">
        <v>23</v>
      </c>
      <c r="X8" s="12">
        <v>24</v>
      </c>
      <c r="Y8" s="221">
        <v>25</v>
      </c>
      <c r="Z8" s="222">
        <v>26</v>
      </c>
    </row>
    <row r="9" ht="21" customHeight="1" spans="1:26">
      <c r="A9" s="13" t="s">
        <v>42</v>
      </c>
      <c r="B9" s="211"/>
      <c r="C9" s="211"/>
      <c r="D9" s="211"/>
      <c r="E9" s="211"/>
      <c r="F9" s="211"/>
      <c r="G9" s="211"/>
      <c r="H9" s="15">
        <v>6160.93</v>
      </c>
      <c r="I9" s="15">
        <v>6160.93</v>
      </c>
      <c r="J9" s="15"/>
      <c r="K9" s="15"/>
      <c r="L9" s="15"/>
      <c r="M9" s="15">
        <v>6160.93</v>
      </c>
      <c r="N9" s="15"/>
      <c r="O9" s="33"/>
      <c r="P9" s="33"/>
      <c r="Q9" s="15"/>
      <c r="R9" s="15"/>
      <c r="S9" s="15"/>
      <c r="T9" s="15"/>
      <c r="U9" s="15"/>
      <c r="V9" s="15"/>
      <c r="W9" s="15"/>
      <c r="X9" s="15"/>
      <c r="Y9" s="15"/>
      <c r="Z9" s="15"/>
    </row>
    <row r="10" ht="23.25" customHeight="1" outlineLevel="1" spans="1:26">
      <c r="A10" s="69" t="s">
        <v>42</v>
      </c>
      <c r="B10" s="13"/>
      <c r="C10" s="13"/>
      <c r="D10" s="13"/>
      <c r="E10" s="13"/>
      <c r="F10" s="13"/>
      <c r="G10" s="13"/>
      <c r="H10" s="15">
        <v>6160.93</v>
      </c>
      <c r="I10" s="15">
        <v>6160.93</v>
      </c>
      <c r="J10" s="15"/>
      <c r="K10" s="15"/>
      <c r="L10" s="15"/>
      <c r="M10" s="15">
        <v>6160.93</v>
      </c>
      <c r="N10" s="15"/>
      <c r="O10" s="33"/>
      <c r="P10" s="33"/>
      <c r="Q10" s="15"/>
      <c r="R10" s="15"/>
      <c r="S10" s="15"/>
      <c r="T10" s="15"/>
      <c r="U10" s="15"/>
      <c r="V10" s="15"/>
      <c r="W10" s="15"/>
      <c r="X10" s="15"/>
      <c r="Y10" s="15"/>
      <c r="Z10" s="15"/>
    </row>
    <row r="11" ht="23.25" customHeight="1" outlineLevel="2" spans="1:26">
      <c r="A11" s="212" t="s">
        <v>42</v>
      </c>
      <c r="B11" s="13" t="s">
        <v>282</v>
      </c>
      <c r="C11" s="13" t="s">
        <v>283</v>
      </c>
      <c r="D11" s="13" t="s">
        <v>61</v>
      </c>
      <c r="E11" s="13" t="s">
        <v>62</v>
      </c>
      <c r="F11" s="13" t="s">
        <v>284</v>
      </c>
      <c r="G11" s="13" t="s">
        <v>178</v>
      </c>
      <c r="H11" s="15">
        <v>1112.4276</v>
      </c>
      <c r="I11" s="15">
        <v>1112.4276</v>
      </c>
      <c r="J11" s="15"/>
      <c r="K11" s="15"/>
      <c r="L11" s="15"/>
      <c r="M11" s="15">
        <v>1112.4276</v>
      </c>
      <c r="N11" s="15"/>
      <c r="O11" s="13"/>
      <c r="P11" s="13"/>
      <c r="Q11" s="15"/>
      <c r="R11" s="15"/>
      <c r="S11" s="15"/>
      <c r="T11" s="15"/>
      <c r="U11" s="15"/>
      <c r="V11" s="15"/>
      <c r="W11" s="15"/>
      <c r="X11" s="15"/>
      <c r="Y11" s="15"/>
      <c r="Z11" s="15"/>
    </row>
    <row r="12" ht="23.25" customHeight="1" outlineLevel="2" spans="1:26">
      <c r="A12" s="212" t="s">
        <v>42</v>
      </c>
      <c r="B12" s="13" t="s">
        <v>282</v>
      </c>
      <c r="C12" s="13" t="s">
        <v>283</v>
      </c>
      <c r="D12" s="13" t="s">
        <v>61</v>
      </c>
      <c r="E12" s="13" t="s">
        <v>62</v>
      </c>
      <c r="F12" s="13" t="s">
        <v>285</v>
      </c>
      <c r="G12" s="13" t="s">
        <v>181</v>
      </c>
      <c r="H12" s="15">
        <v>1915.996116</v>
      </c>
      <c r="I12" s="15">
        <v>1915.996116</v>
      </c>
      <c r="J12" s="15"/>
      <c r="K12" s="15"/>
      <c r="L12" s="15"/>
      <c r="M12" s="15">
        <v>1915.996116</v>
      </c>
      <c r="N12" s="15"/>
      <c r="O12" s="13"/>
      <c r="P12" s="13"/>
      <c r="Q12" s="15"/>
      <c r="R12" s="15"/>
      <c r="S12" s="15"/>
      <c r="T12" s="15"/>
      <c r="U12" s="15"/>
      <c r="V12" s="15"/>
      <c r="W12" s="15"/>
      <c r="X12" s="15"/>
      <c r="Y12" s="15"/>
      <c r="Z12" s="15"/>
    </row>
    <row r="13" ht="23.25" customHeight="1" outlineLevel="2" spans="1:26">
      <c r="A13" s="212" t="s">
        <v>42</v>
      </c>
      <c r="B13" s="13" t="s">
        <v>286</v>
      </c>
      <c r="C13" s="13" t="s">
        <v>287</v>
      </c>
      <c r="D13" s="13" t="s">
        <v>61</v>
      </c>
      <c r="E13" s="13" t="s">
        <v>62</v>
      </c>
      <c r="F13" s="13" t="s">
        <v>288</v>
      </c>
      <c r="G13" s="13" t="s">
        <v>183</v>
      </c>
      <c r="H13" s="15">
        <v>401.418</v>
      </c>
      <c r="I13" s="15">
        <v>401.418</v>
      </c>
      <c r="J13" s="15"/>
      <c r="K13" s="15"/>
      <c r="L13" s="15"/>
      <c r="M13" s="15">
        <v>401.418</v>
      </c>
      <c r="N13" s="15"/>
      <c r="O13" s="13"/>
      <c r="P13" s="13"/>
      <c r="Q13" s="15"/>
      <c r="R13" s="15"/>
      <c r="S13" s="15"/>
      <c r="T13" s="15"/>
      <c r="U13" s="15"/>
      <c r="V13" s="15"/>
      <c r="W13" s="15"/>
      <c r="X13" s="15"/>
      <c r="Y13" s="15"/>
      <c r="Z13" s="15"/>
    </row>
    <row r="14" ht="23.25" customHeight="1" outlineLevel="2" spans="1:26">
      <c r="A14" s="212" t="s">
        <v>42</v>
      </c>
      <c r="B14" s="13" t="s">
        <v>289</v>
      </c>
      <c r="C14" s="13" t="s">
        <v>290</v>
      </c>
      <c r="D14" s="13" t="s">
        <v>61</v>
      </c>
      <c r="E14" s="13" t="s">
        <v>62</v>
      </c>
      <c r="F14" s="13" t="s">
        <v>285</v>
      </c>
      <c r="G14" s="13" t="s">
        <v>181</v>
      </c>
      <c r="H14" s="15">
        <v>237.6</v>
      </c>
      <c r="I14" s="15">
        <v>237.6</v>
      </c>
      <c r="J14" s="15"/>
      <c r="K14" s="15"/>
      <c r="L14" s="15"/>
      <c r="M14" s="15">
        <v>237.6</v>
      </c>
      <c r="N14" s="15"/>
      <c r="O14" s="13"/>
      <c r="P14" s="13"/>
      <c r="Q14" s="15"/>
      <c r="R14" s="15"/>
      <c r="S14" s="15"/>
      <c r="T14" s="15"/>
      <c r="U14" s="15"/>
      <c r="V14" s="15"/>
      <c r="W14" s="15"/>
      <c r="X14" s="15"/>
      <c r="Y14" s="15"/>
      <c r="Z14" s="15"/>
    </row>
    <row r="15" ht="23.25" customHeight="1" outlineLevel="2" spans="1:26">
      <c r="A15" s="212" t="s">
        <v>42</v>
      </c>
      <c r="B15" s="13" t="s">
        <v>282</v>
      </c>
      <c r="C15" s="13" t="s">
        <v>283</v>
      </c>
      <c r="D15" s="13" t="s">
        <v>61</v>
      </c>
      <c r="E15" s="13" t="s">
        <v>62</v>
      </c>
      <c r="F15" s="13" t="s">
        <v>288</v>
      </c>
      <c r="G15" s="13" t="s">
        <v>183</v>
      </c>
      <c r="H15" s="15">
        <v>92.7023</v>
      </c>
      <c r="I15" s="15">
        <v>92.7023</v>
      </c>
      <c r="J15" s="15"/>
      <c r="K15" s="15"/>
      <c r="L15" s="15"/>
      <c r="M15" s="15">
        <v>92.7023</v>
      </c>
      <c r="N15" s="15"/>
      <c r="O15" s="13"/>
      <c r="P15" s="13"/>
      <c r="Q15" s="15"/>
      <c r="R15" s="15"/>
      <c r="S15" s="15"/>
      <c r="T15" s="15"/>
      <c r="U15" s="15"/>
      <c r="V15" s="15"/>
      <c r="W15" s="15"/>
      <c r="X15" s="15"/>
      <c r="Y15" s="15"/>
      <c r="Z15" s="15"/>
    </row>
    <row r="16" ht="23.25" customHeight="1" outlineLevel="2" spans="1:26">
      <c r="A16" s="212" t="s">
        <v>42</v>
      </c>
      <c r="B16" s="13" t="s">
        <v>291</v>
      </c>
      <c r="C16" s="13" t="s">
        <v>292</v>
      </c>
      <c r="D16" s="13" t="s">
        <v>77</v>
      </c>
      <c r="E16" s="13" t="s">
        <v>78</v>
      </c>
      <c r="F16" s="13" t="s">
        <v>293</v>
      </c>
      <c r="G16" s="13" t="s">
        <v>191</v>
      </c>
      <c r="H16" s="15">
        <v>514.819568</v>
      </c>
      <c r="I16" s="15">
        <v>514.819568</v>
      </c>
      <c r="J16" s="15"/>
      <c r="K16" s="15"/>
      <c r="L16" s="15"/>
      <c r="M16" s="15">
        <v>514.819568</v>
      </c>
      <c r="N16" s="15"/>
      <c r="O16" s="13"/>
      <c r="P16" s="13"/>
      <c r="Q16" s="15"/>
      <c r="R16" s="15"/>
      <c r="S16" s="15"/>
      <c r="T16" s="15"/>
      <c r="U16" s="15"/>
      <c r="V16" s="15"/>
      <c r="W16" s="15"/>
      <c r="X16" s="15"/>
      <c r="Y16" s="15"/>
      <c r="Z16" s="15"/>
    </row>
    <row r="17" ht="23.25" customHeight="1" outlineLevel="2" spans="1:26">
      <c r="A17" s="212" t="s">
        <v>42</v>
      </c>
      <c r="B17" s="13" t="s">
        <v>294</v>
      </c>
      <c r="C17" s="13" t="s">
        <v>295</v>
      </c>
      <c r="D17" s="13" t="s">
        <v>87</v>
      </c>
      <c r="E17" s="13" t="s">
        <v>88</v>
      </c>
      <c r="F17" s="13" t="s">
        <v>296</v>
      </c>
      <c r="G17" s="13" t="s">
        <v>196</v>
      </c>
      <c r="H17" s="15">
        <v>163.661448</v>
      </c>
      <c r="I17" s="15">
        <v>163.661448</v>
      </c>
      <c r="J17" s="15"/>
      <c r="K17" s="15"/>
      <c r="L17" s="15"/>
      <c r="M17" s="15">
        <v>163.661448</v>
      </c>
      <c r="N17" s="15"/>
      <c r="O17" s="13"/>
      <c r="P17" s="13"/>
      <c r="Q17" s="15"/>
      <c r="R17" s="15"/>
      <c r="S17" s="15"/>
      <c r="T17" s="15"/>
      <c r="U17" s="15"/>
      <c r="V17" s="15"/>
      <c r="W17" s="15"/>
      <c r="X17" s="15"/>
      <c r="Y17" s="15"/>
      <c r="Z17" s="15"/>
    </row>
    <row r="18" ht="23.25" customHeight="1" outlineLevel="2" spans="1:26">
      <c r="A18" s="212" t="s">
        <v>42</v>
      </c>
      <c r="B18" s="13" t="s">
        <v>297</v>
      </c>
      <c r="C18" s="13" t="s">
        <v>298</v>
      </c>
      <c r="D18" s="13" t="s">
        <v>91</v>
      </c>
      <c r="E18" s="13" t="s">
        <v>92</v>
      </c>
      <c r="F18" s="13" t="s">
        <v>299</v>
      </c>
      <c r="G18" s="13" t="s">
        <v>201</v>
      </c>
      <c r="H18" s="15">
        <v>9.627144</v>
      </c>
      <c r="I18" s="15">
        <v>9.627144</v>
      </c>
      <c r="J18" s="15"/>
      <c r="K18" s="15"/>
      <c r="L18" s="15"/>
      <c r="M18" s="15">
        <v>9.627144</v>
      </c>
      <c r="N18" s="15"/>
      <c r="O18" s="13"/>
      <c r="P18" s="13"/>
      <c r="Q18" s="15"/>
      <c r="R18" s="15"/>
      <c r="S18" s="15"/>
      <c r="T18" s="15"/>
      <c r="U18" s="15"/>
      <c r="V18" s="15"/>
      <c r="W18" s="15"/>
      <c r="X18" s="15"/>
      <c r="Y18" s="15"/>
      <c r="Z18" s="15"/>
    </row>
    <row r="19" ht="23.25" customHeight="1" outlineLevel="2" spans="1:26">
      <c r="A19" s="212" t="s">
        <v>42</v>
      </c>
      <c r="B19" s="13" t="s">
        <v>300</v>
      </c>
      <c r="C19" s="13" t="s">
        <v>301</v>
      </c>
      <c r="D19" s="13" t="s">
        <v>91</v>
      </c>
      <c r="E19" s="13" t="s">
        <v>92</v>
      </c>
      <c r="F19" s="13" t="s">
        <v>299</v>
      </c>
      <c r="G19" s="13" t="s">
        <v>201</v>
      </c>
      <c r="H19" s="15">
        <v>12.03393</v>
      </c>
      <c r="I19" s="15">
        <v>12.03393</v>
      </c>
      <c r="J19" s="15"/>
      <c r="K19" s="15"/>
      <c r="L19" s="15"/>
      <c r="M19" s="15">
        <v>12.03393</v>
      </c>
      <c r="N19" s="15"/>
      <c r="O19" s="13"/>
      <c r="P19" s="13"/>
      <c r="Q19" s="15"/>
      <c r="R19" s="15"/>
      <c r="S19" s="15"/>
      <c r="T19" s="15"/>
      <c r="U19" s="15"/>
      <c r="V19" s="15"/>
      <c r="W19" s="15"/>
      <c r="X19" s="15"/>
      <c r="Y19" s="15"/>
      <c r="Z19" s="15"/>
    </row>
    <row r="20" ht="23.25" customHeight="1" outlineLevel="2" spans="1:26">
      <c r="A20" s="212" t="s">
        <v>42</v>
      </c>
      <c r="B20" s="13" t="s">
        <v>302</v>
      </c>
      <c r="C20" s="13" t="s">
        <v>303</v>
      </c>
      <c r="D20" s="13" t="s">
        <v>91</v>
      </c>
      <c r="E20" s="13" t="s">
        <v>92</v>
      </c>
      <c r="F20" s="13" t="s">
        <v>299</v>
      </c>
      <c r="G20" s="13" t="s">
        <v>201</v>
      </c>
      <c r="H20" s="15">
        <v>9.044</v>
      </c>
      <c r="I20" s="15">
        <v>9.044</v>
      </c>
      <c r="J20" s="15"/>
      <c r="K20" s="15"/>
      <c r="L20" s="15"/>
      <c r="M20" s="15">
        <v>9.044</v>
      </c>
      <c r="N20" s="15"/>
      <c r="O20" s="13"/>
      <c r="P20" s="13"/>
      <c r="Q20" s="15"/>
      <c r="R20" s="15"/>
      <c r="S20" s="15"/>
      <c r="T20" s="15"/>
      <c r="U20" s="15"/>
      <c r="V20" s="15"/>
      <c r="W20" s="15"/>
      <c r="X20" s="15"/>
      <c r="Y20" s="15"/>
      <c r="Z20" s="15"/>
    </row>
    <row r="21" ht="23.25" customHeight="1" outlineLevel="2" spans="1:26">
      <c r="A21" s="212" t="s">
        <v>42</v>
      </c>
      <c r="B21" s="13" t="s">
        <v>302</v>
      </c>
      <c r="C21" s="13" t="s">
        <v>303</v>
      </c>
      <c r="D21" s="13" t="s">
        <v>91</v>
      </c>
      <c r="E21" s="13" t="s">
        <v>92</v>
      </c>
      <c r="F21" s="13" t="s">
        <v>299</v>
      </c>
      <c r="G21" s="13" t="s">
        <v>201</v>
      </c>
      <c r="H21" s="15">
        <v>0.0532</v>
      </c>
      <c r="I21" s="15">
        <v>0.0532</v>
      </c>
      <c r="J21" s="15"/>
      <c r="K21" s="15"/>
      <c r="L21" s="15"/>
      <c r="M21" s="15">
        <v>0.0532</v>
      </c>
      <c r="N21" s="15"/>
      <c r="O21" s="13"/>
      <c r="P21" s="13"/>
      <c r="Q21" s="15"/>
      <c r="R21" s="15"/>
      <c r="S21" s="15"/>
      <c r="T21" s="15"/>
      <c r="U21" s="15"/>
      <c r="V21" s="15"/>
      <c r="W21" s="15"/>
      <c r="X21" s="15"/>
      <c r="Y21" s="15"/>
      <c r="Z21" s="15"/>
    </row>
    <row r="22" ht="23.25" customHeight="1" outlineLevel="2" spans="1:26">
      <c r="A22" s="212" t="s">
        <v>42</v>
      </c>
      <c r="B22" s="13" t="s">
        <v>304</v>
      </c>
      <c r="C22" s="13" t="s">
        <v>305</v>
      </c>
      <c r="D22" s="13" t="s">
        <v>97</v>
      </c>
      <c r="E22" s="13" t="s">
        <v>98</v>
      </c>
      <c r="F22" s="13" t="s">
        <v>306</v>
      </c>
      <c r="G22" s="13" t="s">
        <v>98</v>
      </c>
      <c r="H22" s="15">
        <v>423.489228</v>
      </c>
      <c r="I22" s="15">
        <v>423.489228</v>
      </c>
      <c r="J22" s="15"/>
      <c r="K22" s="15"/>
      <c r="L22" s="15"/>
      <c r="M22" s="15">
        <v>423.489228</v>
      </c>
      <c r="N22" s="15"/>
      <c r="O22" s="13"/>
      <c r="P22" s="13"/>
      <c r="Q22" s="15"/>
      <c r="R22" s="15"/>
      <c r="S22" s="15"/>
      <c r="T22" s="15"/>
      <c r="U22" s="15"/>
      <c r="V22" s="15"/>
      <c r="W22" s="15"/>
      <c r="X22" s="15"/>
      <c r="Y22" s="15"/>
      <c r="Z22" s="15"/>
    </row>
    <row r="23" ht="23.25" customHeight="1" outlineLevel="2" spans="1:26">
      <c r="A23" s="212" t="s">
        <v>42</v>
      </c>
      <c r="B23" s="13" t="s">
        <v>307</v>
      </c>
      <c r="C23" s="13" t="s">
        <v>308</v>
      </c>
      <c r="D23" s="13" t="s">
        <v>61</v>
      </c>
      <c r="E23" s="13" t="s">
        <v>62</v>
      </c>
      <c r="F23" s="13" t="s">
        <v>285</v>
      </c>
      <c r="G23" s="13" t="s">
        <v>181</v>
      </c>
      <c r="H23" s="15">
        <v>201.072</v>
      </c>
      <c r="I23" s="15">
        <v>201.072</v>
      </c>
      <c r="J23" s="15"/>
      <c r="K23" s="15"/>
      <c r="L23" s="15"/>
      <c r="M23" s="15">
        <v>201.072</v>
      </c>
      <c r="N23" s="15"/>
      <c r="O23" s="13"/>
      <c r="P23" s="13"/>
      <c r="Q23" s="15"/>
      <c r="R23" s="15"/>
      <c r="S23" s="15"/>
      <c r="T23" s="15"/>
      <c r="U23" s="15"/>
      <c r="V23" s="15"/>
      <c r="W23" s="15"/>
      <c r="X23" s="15"/>
      <c r="Y23" s="15"/>
      <c r="Z23" s="15"/>
    </row>
    <row r="24" ht="23.25" customHeight="1" outlineLevel="2" spans="1:26">
      <c r="A24" s="212" t="s">
        <v>42</v>
      </c>
      <c r="B24" s="13" t="s">
        <v>309</v>
      </c>
      <c r="C24" s="13" t="s">
        <v>310</v>
      </c>
      <c r="D24" s="13" t="s">
        <v>61</v>
      </c>
      <c r="E24" s="13" t="s">
        <v>62</v>
      </c>
      <c r="F24" s="13" t="s">
        <v>311</v>
      </c>
      <c r="G24" s="13" t="s">
        <v>215</v>
      </c>
      <c r="H24" s="15">
        <v>19.74</v>
      </c>
      <c r="I24" s="15">
        <v>19.74</v>
      </c>
      <c r="J24" s="15"/>
      <c r="K24" s="15"/>
      <c r="L24" s="15"/>
      <c r="M24" s="15">
        <v>19.74</v>
      </c>
      <c r="N24" s="15"/>
      <c r="O24" s="13"/>
      <c r="P24" s="13"/>
      <c r="Q24" s="15"/>
      <c r="R24" s="15"/>
      <c r="S24" s="15"/>
      <c r="T24" s="15"/>
      <c r="U24" s="15"/>
      <c r="V24" s="15"/>
      <c r="W24" s="15"/>
      <c r="X24" s="15"/>
      <c r="Y24" s="15"/>
      <c r="Z24" s="15"/>
    </row>
    <row r="25" ht="23.25" customHeight="1" outlineLevel="2" spans="1:26">
      <c r="A25" s="212" t="s">
        <v>42</v>
      </c>
      <c r="B25" s="13" t="s">
        <v>309</v>
      </c>
      <c r="C25" s="13" t="s">
        <v>310</v>
      </c>
      <c r="D25" s="13" t="s">
        <v>61</v>
      </c>
      <c r="E25" s="13" t="s">
        <v>62</v>
      </c>
      <c r="F25" s="13" t="s">
        <v>312</v>
      </c>
      <c r="G25" s="13" t="s">
        <v>217</v>
      </c>
      <c r="H25" s="15">
        <v>50</v>
      </c>
      <c r="I25" s="15">
        <v>50</v>
      </c>
      <c r="J25" s="15"/>
      <c r="K25" s="15"/>
      <c r="L25" s="15"/>
      <c r="M25" s="15">
        <v>50</v>
      </c>
      <c r="N25" s="15"/>
      <c r="O25" s="13"/>
      <c r="P25" s="13"/>
      <c r="Q25" s="15"/>
      <c r="R25" s="15"/>
      <c r="S25" s="15"/>
      <c r="T25" s="15"/>
      <c r="U25" s="15"/>
      <c r="V25" s="15"/>
      <c r="W25" s="15"/>
      <c r="X25" s="15"/>
      <c r="Y25" s="15"/>
      <c r="Z25" s="15"/>
    </row>
    <row r="26" ht="23.25" customHeight="1" outlineLevel="2" spans="1:26">
      <c r="A26" s="212" t="s">
        <v>42</v>
      </c>
      <c r="B26" s="13" t="s">
        <v>309</v>
      </c>
      <c r="C26" s="13" t="s">
        <v>310</v>
      </c>
      <c r="D26" s="13" t="s">
        <v>61</v>
      </c>
      <c r="E26" s="13" t="s">
        <v>62</v>
      </c>
      <c r="F26" s="13" t="s">
        <v>313</v>
      </c>
      <c r="G26" s="13" t="s">
        <v>219</v>
      </c>
      <c r="H26" s="15">
        <v>2</v>
      </c>
      <c r="I26" s="15">
        <v>2</v>
      </c>
      <c r="J26" s="15"/>
      <c r="K26" s="15"/>
      <c r="L26" s="15"/>
      <c r="M26" s="15">
        <v>2</v>
      </c>
      <c r="N26" s="15"/>
      <c r="O26" s="13"/>
      <c r="P26" s="13"/>
      <c r="Q26" s="15"/>
      <c r="R26" s="15"/>
      <c r="S26" s="15"/>
      <c r="T26" s="15"/>
      <c r="U26" s="15"/>
      <c r="V26" s="15"/>
      <c r="W26" s="15"/>
      <c r="X26" s="15"/>
      <c r="Y26" s="15"/>
      <c r="Z26" s="15"/>
    </row>
    <row r="27" ht="23.25" customHeight="1" outlineLevel="2" spans="1:26">
      <c r="A27" s="212" t="s">
        <v>42</v>
      </c>
      <c r="B27" s="13" t="s">
        <v>314</v>
      </c>
      <c r="C27" s="13" t="s">
        <v>205</v>
      </c>
      <c r="D27" s="13" t="s">
        <v>61</v>
      </c>
      <c r="E27" s="13" t="s">
        <v>62</v>
      </c>
      <c r="F27" s="13" t="s">
        <v>315</v>
      </c>
      <c r="G27" s="13" t="s">
        <v>205</v>
      </c>
      <c r="H27" s="15">
        <v>7.76</v>
      </c>
      <c r="I27" s="15">
        <v>7.76</v>
      </c>
      <c r="J27" s="15"/>
      <c r="K27" s="15"/>
      <c r="L27" s="15"/>
      <c r="M27" s="15">
        <v>7.76</v>
      </c>
      <c r="N27" s="15"/>
      <c r="O27" s="13"/>
      <c r="P27" s="13"/>
      <c r="Q27" s="15"/>
      <c r="R27" s="15"/>
      <c r="S27" s="15"/>
      <c r="T27" s="15"/>
      <c r="U27" s="15"/>
      <c r="V27" s="15"/>
      <c r="W27" s="15"/>
      <c r="X27" s="15"/>
      <c r="Y27" s="15"/>
      <c r="Z27" s="15"/>
    </row>
    <row r="28" ht="23.25" customHeight="1" outlineLevel="2" spans="1:26">
      <c r="A28" s="212" t="s">
        <v>42</v>
      </c>
      <c r="B28" s="13" t="s">
        <v>309</v>
      </c>
      <c r="C28" s="13" t="s">
        <v>310</v>
      </c>
      <c r="D28" s="13" t="s">
        <v>61</v>
      </c>
      <c r="E28" s="13" t="s">
        <v>62</v>
      </c>
      <c r="F28" s="13" t="s">
        <v>316</v>
      </c>
      <c r="G28" s="13" t="s">
        <v>211</v>
      </c>
      <c r="H28" s="15">
        <v>30</v>
      </c>
      <c r="I28" s="15">
        <v>30</v>
      </c>
      <c r="J28" s="15"/>
      <c r="K28" s="15"/>
      <c r="L28" s="15"/>
      <c r="M28" s="15">
        <v>30</v>
      </c>
      <c r="N28" s="15"/>
      <c r="O28" s="13"/>
      <c r="P28" s="13"/>
      <c r="Q28" s="15"/>
      <c r="R28" s="15"/>
      <c r="S28" s="15"/>
      <c r="T28" s="15"/>
      <c r="U28" s="15"/>
      <c r="V28" s="15"/>
      <c r="W28" s="15"/>
      <c r="X28" s="15"/>
      <c r="Y28" s="15"/>
      <c r="Z28" s="15"/>
    </row>
    <row r="29" ht="23.25" customHeight="1" outlineLevel="2" spans="1:26">
      <c r="A29" s="212" t="s">
        <v>42</v>
      </c>
      <c r="B29" s="13" t="s">
        <v>309</v>
      </c>
      <c r="C29" s="13" t="s">
        <v>310</v>
      </c>
      <c r="D29" s="13" t="s">
        <v>61</v>
      </c>
      <c r="E29" s="13" t="s">
        <v>62</v>
      </c>
      <c r="F29" s="13" t="s">
        <v>317</v>
      </c>
      <c r="G29" s="13" t="s">
        <v>210</v>
      </c>
      <c r="H29" s="15">
        <v>113.75</v>
      </c>
      <c r="I29" s="15">
        <v>113.75</v>
      </c>
      <c r="J29" s="15"/>
      <c r="K29" s="15"/>
      <c r="L29" s="15"/>
      <c r="M29" s="15">
        <v>113.75</v>
      </c>
      <c r="N29" s="15"/>
      <c r="O29" s="13"/>
      <c r="P29" s="13"/>
      <c r="Q29" s="15"/>
      <c r="R29" s="15"/>
      <c r="S29" s="15"/>
      <c r="T29" s="15"/>
      <c r="U29" s="15"/>
      <c r="V29" s="15"/>
      <c r="W29" s="15"/>
      <c r="X29" s="15"/>
      <c r="Y29" s="15"/>
      <c r="Z29" s="15"/>
    </row>
    <row r="30" ht="23.25" customHeight="1" outlineLevel="2" spans="1:26">
      <c r="A30" s="212" t="s">
        <v>42</v>
      </c>
      <c r="B30" s="13" t="s">
        <v>318</v>
      </c>
      <c r="C30" s="13" t="s">
        <v>319</v>
      </c>
      <c r="D30" s="13" t="s">
        <v>73</v>
      </c>
      <c r="E30" s="13" t="s">
        <v>74</v>
      </c>
      <c r="F30" s="13" t="s">
        <v>317</v>
      </c>
      <c r="G30" s="13" t="s">
        <v>210</v>
      </c>
      <c r="H30" s="15">
        <v>3.287176</v>
      </c>
      <c r="I30" s="15">
        <v>3.287176</v>
      </c>
      <c r="J30" s="15"/>
      <c r="K30" s="15"/>
      <c r="L30" s="15"/>
      <c r="M30" s="15">
        <v>3.287176</v>
      </c>
      <c r="N30" s="15"/>
      <c r="O30" s="13"/>
      <c r="P30" s="13"/>
      <c r="Q30" s="15"/>
      <c r="R30" s="15"/>
      <c r="S30" s="15"/>
      <c r="T30" s="15"/>
      <c r="U30" s="15"/>
      <c r="V30" s="15"/>
      <c r="W30" s="15"/>
      <c r="X30" s="15"/>
      <c r="Y30" s="15"/>
      <c r="Z30" s="15"/>
    </row>
    <row r="31" ht="23.25" customHeight="1" outlineLevel="2" spans="1:26">
      <c r="A31" s="212" t="s">
        <v>42</v>
      </c>
      <c r="B31" s="13" t="s">
        <v>318</v>
      </c>
      <c r="C31" s="13" t="s">
        <v>319</v>
      </c>
      <c r="D31" s="13" t="s">
        <v>75</v>
      </c>
      <c r="E31" s="13" t="s">
        <v>76</v>
      </c>
      <c r="F31" s="13" t="s">
        <v>317</v>
      </c>
      <c r="G31" s="13" t="s">
        <v>210</v>
      </c>
      <c r="H31" s="15">
        <v>1.574141</v>
      </c>
      <c r="I31" s="15">
        <v>1.574141</v>
      </c>
      <c r="J31" s="15"/>
      <c r="K31" s="15"/>
      <c r="L31" s="15"/>
      <c r="M31" s="15">
        <v>1.574141</v>
      </c>
      <c r="N31" s="15"/>
      <c r="O31" s="13"/>
      <c r="P31" s="13"/>
      <c r="Q31" s="15"/>
      <c r="R31" s="15"/>
      <c r="S31" s="15"/>
      <c r="T31" s="15"/>
      <c r="U31" s="15"/>
      <c r="V31" s="15"/>
      <c r="W31" s="15"/>
      <c r="X31" s="15"/>
      <c r="Y31" s="15"/>
      <c r="Z31" s="15"/>
    </row>
    <row r="32" ht="23.25" customHeight="1" outlineLevel="2" spans="1:26">
      <c r="A32" s="212" t="s">
        <v>42</v>
      </c>
      <c r="B32" s="13" t="s">
        <v>318</v>
      </c>
      <c r="C32" s="13" t="s">
        <v>319</v>
      </c>
      <c r="D32" s="13" t="s">
        <v>75</v>
      </c>
      <c r="E32" s="13" t="s">
        <v>76</v>
      </c>
      <c r="F32" s="13" t="s">
        <v>317</v>
      </c>
      <c r="G32" s="13" t="s">
        <v>210</v>
      </c>
      <c r="H32" s="15">
        <v>0.092597</v>
      </c>
      <c r="I32" s="15">
        <v>0.092597</v>
      </c>
      <c r="J32" s="15"/>
      <c r="K32" s="15"/>
      <c r="L32" s="15"/>
      <c r="M32" s="15">
        <v>0.092597</v>
      </c>
      <c r="N32" s="15"/>
      <c r="O32" s="13"/>
      <c r="P32" s="13"/>
      <c r="Q32" s="15"/>
      <c r="R32" s="15"/>
      <c r="S32" s="15"/>
      <c r="T32" s="15"/>
      <c r="U32" s="15"/>
      <c r="V32" s="15"/>
      <c r="W32" s="15"/>
      <c r="X32" s="15"/>
      <c r="Y32" s="15"/>
      <c r="Z32" s="15"/>
    </row>
    <row r="33" ht="23.25" customHeight="1" outlineLevel="2" spans="1:26">
      <c r="A33" s="212" t="s">
        <v>42</v>
      </c>
      <c r="B33" s="13" t="s">
        <v>320</v>
      </c>
      <c r="C33" s="13" t="s">
        <v>195</v>
      </c>
      <c r="D33" s="13" t="s">
        <v>61</v>
      </c>
      <c r="E33" s="13" t="s">
        <v>62</v>
      </c>
      <c r="F33" s="13" t="s">
        <v>321</v>
      </c>
      <c r="G33" s="13" t="s">
        <v>195</v>
      </c>
      <c r="H33" s="15">
        <v>9.4</v>
      </c>
      <c r="I33" s="15">
        <v>9.4</v>
      </c>
      <c r="J33" s="15"/>
      <c r="K33" s="15"/>
      <c r="L33" s="15"/>
      <c r="M33" s="15">
        <v>9.4</v>
      </c>
      <c r="N33" s="15"/>
      <c r="O33" s="13"/>
      <c r="P33" s="13"/>
      <c r="Q33" s="15"/>
      <c r="R33" s="15"/>
      <c r="S33" s="15"/>
      <c r="T33" s="15"/>
      <c r="U33" s="15"/>
      <c r="V33" s="15"/>
      <c r="W33" s="15"/>
      <c r="X33" s="15"/>
      <c r="Y33" s="15"/>
      <c r="Z33" s="15"/>
    </row>
    <row r="34" ht="23.25" customHeight="1" outlineLevel="2" spans="1:26">
      <c r="A34" s="212" t="s">
        <v>42</v>
      </c>
      <c r="B34" s="13" t="s">
        <v>322</v>
      </c>
      <c r="C34" s="13" t="s">
        <v>197</v>
      </c>
      <c r="D34" s="13" t="s">
        <v>61</v>
      </c>
      <c r="E34" s="13" t="s">
        <v>62</v>
      </c>
      <c r="F34" s="13" t="s">
        <v>323</v>
      </c>
      <c r="G34" s="13" t="s">
        <v>197</v>
      </c>
      <c r="H34" s="15">
        <v>17.881884</v>
      </c>
      <c r="I34" s="15">
        <v>17.881884</v>
      </c>
      <c r="J34" s="15"/>
      <c r="K34" s="15"/>
      <c r="L34" s="15"/>
      <c r="M34" s="15">
        <v>17.881884</v>
      </c>
      <c r="N34" s="15"/>
      <c r="O34" s="13"/>
      <c r="P34" s="13"/>
      <c r="Q34" s="15"/>
      <c r="R34" s="15"/>
      <c r="S34" s="15"/>
      <c r="T34" s="15"/>
      <c r="U34" s="15"/>
      <c r="V34" s="15"/>
      <c r="W34" s="15"/>
      <c r="X34" s="15"/>
      <c r="Y34" s="15"/>
      <c r="Z34" s="15"/>
    </row>
    <row r="35" ht="23.25" customHeight="1" outlineLevel="2" spans="1:26">
      <c r="A35" s="212" t="s">
        <v>42</v>
      </c>
      <c r="B35" s="13" t="s">
        <v>324</v>
      </c>
      <c r="C35" s="13" t="s">
        <v>238</v>
      </c>
      <c r="D35" s="13" t="s">
        <v>61</v>
      </c>
      <c r="E35" s="13" t="s">
        <v>62</v>
      </c>
      <c r="F35" s="13" t="s">
        <v>325</v>
      </c>
      <c r="G35" s="13" t="s">
        <v>238</v>
      </c>
      <c r="H35" s="15">
        <v>60.568474</v>
      </c>
      <c r="I35" s="15">
        <v>60.568474</v>
      </c>
      <c r="J35" s="15"/>
      <c r="K35" s="15"/>
      <c r="L35" s="15"/>
      <c r="M35" s="15">
        <v>60.568474</v>
      </c>
      <c r="N35" s="15"/>
      <c r="O35" s="13"/>
      <c r="P35" s="13"/>
      <c r="Q35" s="15"/>
      <c r="R35" s="15"/>
      <c r="S35" s="15"/>
      <c r="T35" s="15"/>
      <c r="U35" s="15"/>
      <c r="V35" s="15"/>
      <c r="W35" s="15"/>
      <c r="X35" s="15"/>
      <c r="Y35" s="15"/>
      <c r="Z35" s="15"/>
    </row>
    <row r="36" ht="23.25" customHeight="1" outlineLevel="2" spans="1:26">
      <c r="A36" s="212" t="s">
        <v>42</v>
      </c>
      <c r="B36" s="13" t="s">
        <v>324</v>
      </c>
      <c r="C36" s="13" t="s">
        <v>238</v>
      </c>
      <c r="D36" s="13" t="s">
        <v>73</v>
      </c>
      <c r="E36" s="13" t="s">
        <v>74</v>
      </c>
      <c r="F36" s="13" t="s">
        <v>325</v>
      </c>
      <c r="G36" s="13" t="s">
        <v>238</v>
      </c>
      <c r="H36" s="15">
        <v>11.489413</v>
      </c>
      <c r="I36" s="15">
        <v>11.489413</v>
      </c>
      <c r="J36" s="15"/>
      <c r="K36" s="15"/>
      <c r="L36" s="15"/>
      <c r="M36" s="15">
        <v>11.489413</v>
      </c>
      <c r="N36" s="15"/>
      <c r="O36" s="13"/>
      <c r="P36" s="13"/>
      <c r="Q36" s="15"/>
      <c r="R36" s="15"/>
      <c r="S36" s="15"/>
      <c r="T36" s="15"/>
      <c r="U36" s="15"/>
      <c r="V36" s="15"/>
      <c r="W36" s="15"/>
      <c r="X36" s="15"/>
      <c r="Y36" s="15"/>
      <c r="Z36" s="15"/>
    </row>
    <row r="37" ht="23.25" customHeight="1" outlineLevel="2" spans="1:26">
      <c r="A37" s="212" t="s">
        <v>42</v>
      </c>
      <c r="B37" s="13" t="s">
        <v>324</v>
      </c>
      <c r="C37" s="13" t="s">
        <v>238</v>
      </c>
      <c r="D37" s="13" t="s">
        <v>75</v>
      </c>
      <c r="E37" s="13" t="s">
        <v>76</v>
      </c>
      <c r="F37" s="13" t="s">
        <v>325</v>
      </c>
      <c r="G37" s="13" t="s">
        <v>238</v>
      </c>
      <c r="H37" s="15">
        <v>4.058195</v>
      </c>
      <c r="I37" s="15">
        <v>4.058195</v>
      </c>
      <c r="J37" s="15"/>
      <c r="K37" s="15"/>
      <c r="L37" s="15"/>
      <c r="M37" s="15">
        <v>4.058195</v>
      </c>
      <c r="N37" s="15"/>
      <c r="O37" s="13"/>
      <c r="P37" s="13"/>
      <c r="Q37" s="15"/>
      <c r="R37" s="15"/>
      <c r="S37" s="15"/>
      <c r="T37" s="15"/>
      <c r="U37" s="15"/>
      <c r="V37" s="15"/>
      <c r="W37" s="15"/>
      <c r="X37" s="15"/>
      <c r="Y37" s="15"/>
      <c r="Z37" s="15"/>
    </row>
    <row r="38" ht="23.25" customHeight="1" outlineLevel="2" spans="1:26">
      <c r="A38" s="212" t="s">
        <v>42</v>
      </c>
      <c r="B38" s="13" t="s">
        <v>324</v>
      </c>
      <c r="C38" s="13" t="s">
        <v>238</v>
      </c>
      <c r="D38" s="13" t="s">
        <v>75</v>
      </c>
      <c r="E38" s="13" t="s">
        <v>76</v>
      </c>
      <c r="F38" s="13" t="s">
        <v>325</v>
      </c>
      <c r="G38" s="13" t="s">
        <v>238</v>
      </c>
      <c r="H38" s="15">
        <v>0.280641</v>
      </c>
      <c r="I38" s="15">
        <v>0.280641</v>
      </c>
      <c r="J38" s="15"/>
      <c r="K38" s="15"/>
      <c r="L38" s="15"/>
      <c r="M38" s="15">
        <v>0.280641</v>
      </c>
      <c r="N38" s="15"/>
      <c r="O38" s="13"/>
      <c r="P38" s="13"/>
      <c r="Q38" s="15"/>
      <c r="R38" s="15"/>
      <c r="S38" s="15"/>
      <c r="T38" s="15"/>
      <c r="U38" s="15"/>
      <c r="V38" s="15"/>
      <c r="W38" s="15"/>
      <c r="X38" s="15"/>
      <c r="Y38" s="15"/>
      <c r="Z38" s="15"/>
    </row>
    <row r="39" ht="23.25" customHeight="1" outlineLevel="2" spans="1:26">
      <c r="A39" s="212" t="s">
        <v>42</v>
      </c>
      <c r="B39" s="13" t="s">
        <v>326</v>
      </c>
      <c r="C39" s="13" t="s">
        <v>240</v>
      </c>
      <c r="D39" s="13" t="s">
        <v>61</v>
      </c>
      <c r="E39" s="13" t="s">
        <v>62</v>
      </c>
      <c r="F39" s="13" t="s">
        <v>327</v>
      </c>
      <c r="G39" s="13" t="s">
        <v>240</v>
      </c>
      <c r="H39" s="15">
        <v>69.459593</v>
      </c>
      <c r="I39" s="15">
        <v>69.459593</v>
      </c>
      <c r="J39" s="15"/>
      <c r="K39" s="15"/>
      <c r="L39" s="15"/>
      <c r="M39" s="15">
        <v>69.459593</v>
      </c>
      <c r="N39" s="15"/>
      <c r="O39" s="13"/>
      <c r="P39" s="13"/>
      <c r="Q39" s="15"/>
      <c r="R39" s="15"/>
      <c r="S39" s="15"/>
      <c r="T39" s="15"/>
      <c r="U39" s="15"/>
      <c r="V39" s="15"/>
      <c r="W39" s="15"/>
      <c r="X39" s="15"/>
      <c r="Y39" s="15"/>
      <c r="Z39" s="15"/>
    </row>
    <row r="40" ht="23.25" customHeight="1" outlineLevel="2" spans="1:26">
      <c r="A40" s="212" t="s">
        <v>42</v>
      </c>
      <c r="B40" s="13" t="s">
        <v>326</v>
      </c>
      <c r="C40" s="13" t="s">
        <v>240</v>
      </c>
      <c r="D40" s="13" t="s">
        <v>73</v>
      </c>
      <c r="E40" s="13" t="s">
        <v>74</v>
      </c>
      <c r="F40" s="13" t="s">
        <v>327</v>
      </c>
      <c r="G40" s="13" t="s">
        <v>240</v>
      </c>
      <c r="H40" s="15">
        <v>12.473166</v>
      </c>
      <c r="I40" s="15">
        <v>12.473166</v>
      </c>
      <c r="J40" s="15"/>
      <c r="K40" s="15"/>
      <c r="L40" s="15"/>
      <c r="M40" s="15">
        <v>12.473166</v>
      </c>
      <c r="N40" s="15"/>
      <c r="O40" s="13"/>
      <c r="P40" s="13"/>
      <c r="Q40" s="15"/>
      <c r="R40" s="15"/>
      <c r="S40" s="15"/>
      <c r="T40" s="15"/>
      <c r="U40" s="15"/>
      <c r="V40" s="15"/>
      <c r="W40" s="15"/>
      <c r="X40" s="15"/>
      <c r="Y40" s="15"/>
      <c r="Z40" s="15"/>
    </row>
    <row r="41" ht="23.25" customHeight="1" outlineLevel="2" spans="1:26">
      <c r="A41" s="212" t="s">
        <v>42</v>
      </c>
      <c r="B41" s="13" t="s">
        <v>326</v>
      </c>
      <c r="C41" s="13" t="s">
        <v>240</v>
      </c>
      <c r="D41" s="13" t="s">
        <v>75</v>
      </c>
      <c r="E41" s="13" t="s">
        <v>76</v>
      </c>
      <c r="F41" s="13" t="s">
        <v>327</v>
      </c>
      <c r="G41" s="13" t="s">
        <v>240</v>
      </c>
      <c r="H41" s="15">
        <v>4.168343</v>
      </c>
      <c r="I41" s="15">
        <v>4.168343</v>
      </c>
      <c r="J41" s="15"/>
      <c r="K41" s="15"/>
      <c r="L41" s="15"/>
      <c r="M41" s="15">
        <v>4.168343</v>
      </c>
      <c r="N41" s="15"/>
      <c r="O41" s="13"/>
      <c r="P41" s="13"/>
      <c r="Q41" s="15"/>
      <c r="R41" s="15"/>
      <c r="S41" s="15"/>
      <c r="T41" s="15"/>
      <c r="U41" s="15"/>
      <c r="V41" s="15"/>
      <c r="W41" s="15"/>
      <c r="X41" s="15"/>
      <c r="Y41" s="15"/>
      <c r="Z41" s="15"/>
    </row>
    <row r="42" ht="23.25" customHeight="1" outlineLevel="2" spans="1:26">
      <c r="A42" s="212" t="s">
        <v>42</v>
      </c>
      <c r="B42" s="13" t="s">
        <v>326</v>
      </c>
      <c r="C42" s="13" t="s">
        <v>240</v>
      </c>
      <c r="D42" s="13" t="s">
        <v>75</v>
      </c>
      <c r="E42" s="13" t="s">
        <v>76</v>
      </c>
      <c r="F42" s="13" t="s">
        <v>327</v>
      </c>
      <c r="G42" s="13" t="s">
        <v>240</v>
      </c>
      <c r="H42" s="15">
        <v>0.297601</v>
      </c>
      <c r="I42" s="15">
        <v>0.297601</v>
      </c>
      <c r="J42" s="15"/>
      <c r="K42" s="15"/>
      <c r="L42" s="15"/>
      <c r="M42" s="15">
        <v>0.297601</v>
      </c>
      <c r="N42" s="15"/>
      <c r="O42" s="13"/>
      <c r="P42" s="13"/>
      <c r="Q42" s="15"/>
      <c r="R42" s="15"/>
      <c r="S42" s="15"/>
      <c r="T42" s="15"/>
      <c r="U42" s="15"/>
      <c r="V42" s="15"/>
      <c r="W42" s="15"/>
      <c r="X42" s="15"/>
      <c r="Y42" s="15"/>
      <c r="Z42" s="15"/>
    </row>
    <row r="43" ht="23.25" customHeight="1" outlineLevel="2" spans="1:26">
      <c r="A43" s="212" t="s">
        <v>42</v>
      </c>
      <c r="B43" s="13" t="s">
        <v>328</v>
      </c>
      <c r="C43" s="13" t="s">
        <v>329</v>
      </c>
      <c r="D43" s="13" t="s">
        <v>61</v>
      </c>
      <c r="E43" s="13" t="s">
        <v>62</v>
      </c>
      <c r="F43" s="13" t="s">
        <v>330</v>
      </c>
      <c r="G43" s="13" t="s">
        <v>243</v>
      </c>
      <c r="H43" s="15">
        <v>22.596</v>
      </c>
      <c r="I43" s="15">
        <v>22.596</v>
      </c>
      <c r="J43" s="15"/>
      <c r="K43" s="15"/>
      <c r="L43" s="15"/>
      <c r="M43" s="15">
        <v>22.596</v>
      </c>
      <c r="N43" s="15"/>
      <c r="O43" s="13"/>
      <c r="P43" s="13"/>
      <c r="Q43" s="15"/>
      <c r="R43" s="15"/>
      <c r="S43" s="15"/>
      <c r="T43" s="15"/>
      <c r="U43" s="15"/>
      <c r="V43" s="15"/>
      <c r="W43" s="15"/>
      <c r="X43" s="15"/>
      <c r="Y43" s="15"/>
      <c r="Z43" s="15"/>
    </row>
    <row r="44" ht="23.25" customHeight="1" outlineLevel="2" spans="1:26">
      <c r="A44" s="212" t="s">
        <v>42</v>
      </c>
      <c r="B44" s="13" t="s">
        <v>331</v>
      </c>
      <c r="C44" s="13" t="s">
        <v>332</v>
      </c>
      <c r="D44" s="13" t="s">
        <v>61</v>
      </c>
      <c r="E44" s="13" t="s">
        <v>62</v>
      </c>
      <c r="F44" s="13" t="s">
        <v>330</v>
      </c>
      <c r="G44" s="13" t="s">
        <v>243</v>
      </c>
      <c r="H44" s="15">
        <v>225.96</v>
      </c>
      <c r="I44" s="15">
        <v>225.96</v>
      </c>
      <c r="J44" s="15"/>
      <c r="K44" s="15"/>
      <c r="L44" s="15"/>
      <c r="M44" s="15">
        <v>225.96</v>
      </c>
      <c r="N44" s="15"/>
      <c r="O44" s="13"/>
      <c r="P44" s="13"/>
      <c r="Q44" s="15"/>
      <c r="R44" s="15"/>
      <c r="S44" s="15"/>
      <c r="T44" s="15"/>
      <c r="U44" s="15"/>
      <c r="V44" s="15"/>
      <c r="W44" s="15"/>
      <c r="X44" s="15"/>
      <c r="Y44" s="15"/>
      <c r="Z44" s="15"/>
    </row>
    <row r="45" ht="23.25" customHeight="1" outlineLevel="2" spans="1:26">
      <c r="A45" s="212" t="s">
        <v>42</v>
      </c>
      <c r="B45" s="13" t="s">
        <v>333</v>
      </c>
      <c r="C45" s="13" t="s">
        <v>334</v>
      </c>
      <c r="D45" s="13" t="s">
        <v>81</v>
      </c>
      <c r="E45" s="13" t="s">
        <v>82</v>
      </c>
      <c r="F45" s="13" t="s">
        <v>335</v>
      </c>
      <c r="G45" s="13" t="s">
        <v>246</v>
      </c>
      <c r="H45" s="15">
        <v>7.37796</v>
      </c>
      <c r="I45" s="15">
        <v>7.37796</v>
      </c>
      <c r="J45" s="15"/>
      <c r="K45" s="15"/>
      <c r="L45" s="15"/>
      <c r="M45" s="15">
        <v>7.37796</v>
      </c>
      <c r="N45" s="15"/>
      <c r="O45" s="13"/>
      <c r="P45" s="13"/>
      <c r="Q45" s="15"/>
      <c r="R45" s="15"/>
      <c r="S45" s="15"/>
      <c r="T45" s="15"/>
      <c r="U45" s="15"/>
      <c r="V45" s="15"/>
      <c r="W45" s="15"/>
      <c r="X45" s="15"/>
      <c r="Y45" s="15"/>
      <c r="Z45" s="15"/>
    </row>
    <row r="46" ht="23.25" customHeight="1" outlineLevel="2" spans="1:26">
      <c r="A46" s="212" t="s">
        <v>42</v>
      </c>
      <c r="B46" s="13" t="s">
        <v>336</v>
      </c>
      <c r="C46" s="13" t="s">
        <v>337</v>
      </c>
      <c r="D46" s="13" t="s">
        <v>89</v>
      </c>
      <c r="E46" s="13" t="s">
        <v>90</v>
      </c>
      <c r="F46" s="13" t="s">
        <v>338</v>
      </c>
      <c r="G46" s="13" t="s">
        <v>198</v>
      </c>
      <c r="H46" s="15">
        <v>108.30537</v>
      </c>
      <c r="I46" s="15">
        <v>108.30537</v>
      </c>
      <c r="J46" s="15"/>
      <c r="K46" s="15"/>
      <c r="L46" s="15"/>
      <c r="M46" s="15">
        <v>108.30537</v>
      </c>
      <c r="N46" s="15"/>
      <c r="O46" s="13"/>
      <c r="P46" s="13"/>
      <c r="Q46" s="15"/>
      <c r="R46" s="15"/>
      <c r="S46" s="15"/>
      <c r="T46" s="15"/>
      <c r="U46" s="15"/>
      <c r="V46" s="15"/>
      <c r="W46" s="15"/>
      <c r="X46" s="15"/>
      <c r="Y46" s="15"/>
      <c r="Z46" s="15"/>
    </row>
    <row r="47" ht="23.25" customHeight="1" outlineLevel="2" spans="1:26">
      <c r="A47" s="212" t="s">
        <v>42</v>
      </c>
      <c r="B47" s="13" t="s">
        <v>339</v>
      </c>
      <c r="C47" s="13" t="s">
        <v>340</v>
      </c>
      <c r="D47" s="13" t="s">
        <v>87</v>
      </c>
      <c r="E47" s="13" t="s">
        <v>88</v>
      </c>
      <c r="F47" s="13" t="s">
        <v>341</v>
      </c>
      <c r="G47" s="13" t="s">
        <v>247</v>
      </c>
      <c r="H47" s="15">
        <v>5</v>
      </c>
      <c r="I47" s="15">
        <v>5</v>
      </c>
      <c r="J47" s="15"/>
      <c r="K47" s="15"/>
      <c r="L47" s="15"/>
      <c r="M47" s="15">
        <v>5</v>
      </c>
      <c r="N47" s="15"/>
      <c r="O47" s="13"/>
      <c r="P47" s="13"/>
      <c r="Q47" s="15"/>
      <c r="R47" s="15"/>
      <c r="S47" s="15"/>
      <c r="T47" s="15"/>
      <c r="U47" s="15"/>
      <c r="V47" s="15"/>
      <c r="W47" s="15"/>
      <c r="X47" s="15"/>
      <c r="Y47" s="15"/>
      <c r="Z47" s="15"/>
    </row>
    <row r="48" ht="23.25" customHeight="1" outlineLevel="2" spans="1:26">
      <c r="A48" s="212" t="s">
        <v>42</v>
      </c>
      <c r="B48" s="13" t="s">
        <v>342</v>
      </c>
      <c r="C48" s="13" t="s">
        <v>343</v>
      </c>
      <c r="D48" s="13" t="s">
        <v>89</v>
      </c>
      <c r="E48" s="13" t="s">
        <v>90</v>
      </c>
      <c r="F48" s="13" t="s">
        <v>338</v>
      </c>
      <c r="G48" s="13" t="s">
        <v>198</v>
      </c>
      <c r="H48" s="15">
        <v>38.481077</v>
      </c>
      <c r="I48" s="15">
        <v>38.481077</v>
      </c>
      <c r="J48" s="15"/>
      <c r="K48" s="15"/>
      <c r="L48" s="15"/>
      <c r="M48" s="15">
        <v>38.481077</v>
      </c>
      <c r="N48" s="15"/>
      <c r="O48" s="13"/>
      <c r="P48" s="13"/>
      <c r="Q48" s="15"/>
      <c r="R48" s="15"/>
      <c r="S48" s="15"/>
      <c r="T48" s="15"/>
      <c r="U48" s="15"/>
      <c r="V48" s="15"/>
      <c r="W48" s="15"/>
      <c r="X48" s="15"/>
      <c r="Y48" s="15"/>
      <c r="Z48" s="15"/>
    </row>
    <row r="49" ht="23.25" customHeight="1" outlineLevel="2" spans="1:26">
      <c r="A49" s="212" t="s">
        <v>42</v>
      </c>
      <c r="B49" s="13" t="s">
        <v>344</v>
      </c>
      <c r="C49" s="13" t="s">
        <v>345</v>
      </c>
      <c r="D49" s="13" t="s">
        <v>61</v>
      </c>
      <c r="E49" s="13" t="s">
        <v>62</v>
      </c>
      <c r="F49" s="13" t="s">
        <v>346</v>
      </c>
      <c r="G49" s="13" t="s">
        <v>185</v>
      </c>
      <c r="H49" s="33">
        <v>240.984</v>
      </c>
      <c r="I49" s="33">
        <v>240.984</v>
      </c>
      <c r="J49" s="15"/>
      <c r="K49" s="15"/>
      <c r="L49" s="15"/>
      <c r="M49" s="33">
        <v>240.984</v>
      </c>
      <c r="N49" s="15"/>
      <c r="O49" s="13"/>
      <c r="P49" s="13"/>
      <c r="Q49" s="15"/>
      <c r="R49" s="15"/>
      <c r="S49" s="15"/>
      <c r="T49" s="15"/>
      <c r="U49" s="15"/>
      <c r="V49" s="15"/>
      <c r="W49" s="15"/>
      <c r="X49" s="15"/>
      <c r="Y49" s="15"/>
      <c r="Z49" s="15"/>
    </row>
    <row r="50" ht="17.25" customHeight="1" spans="1:26">
      <c r="A50" s="213" t="s">
        <v>99</v>
      </c>
      <c r="B50" s="214"/>
      <c r="C50" s="214"/>
      <c r="D50" s="214"/>
      <c r="E50" s="214"/>
      <c r="F50" s="214"/>
      <c r="G50" s="215"/>
      <c r="H50" s="15">
        <f>SUM(H11:H49)</f>
        <v>6160.930165</v>
      </c>
      <c r="I50" s="15">
        <f>SUM(I11:I49)</f>
        <v>6160.930165</v>
      </c>
      <c r="J50" s="15"/>
      <c r="K50" s="15"/>
      <c r="L50" s="15"/>
      <c r="M50" s="15">
        <f>SUM(M11:M49)</f>
        <v>6160.930165</v>
      </c>
      <c r="N50" s="15"/>
      <c r="O50" s="33"/>
      <c r="P50" s="33"/>
      <c r="Q50" s="15"/>
      <c r="R50" s="15"/>
      <c r="S50" s="15"/>
      <c r="T50" s="15"/>
      <c r="U50" s="15"/>
      <c r="V50" s="15"/>
      <c r="W50" s="15"/>
      <c r="X50" s="15"/>
      <c r="Y50" s="15"/>
      <c r="Z50" s="15"/>
    </row>
  </sheetData>
  <mergeCells count="32">
    <mergeCell ref="A2:Z2"/>
    <mergeCell ref="A3:G3"/>
    <mergeCell ref="H4:Z4"/>
    <mergeCell ref="I5:P5"/>
    <mergeCell ref="Q5:S5"/>
    <mergeCell ref="U5:Z5"/>
    <mergeCell ref="I6:J6"/>
    <mergeCell ref="A50:G50"/>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ageMargins left="0.75" right="0.75" top="1" bottom="1" header="0.5" footer="0.5"/>
  <pageSetup paperSize="9" scale="38"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32"/>
  <sheetViews>
    <sheetView workbookViewId="0">
      <selection activeCell="Z9" sqref="Z9"/>
    </sheetView>
  </sheetViews>
  <sheetFormatPr defaultColWidth="9.14166666666667" defaultRowHeight="14.25" customHeight="1"/>
  <cols>
    <col min="1" max="1" width="10.2833333333333" customWidth="1"/>
    <col min="2" max="2" width="13.425" customWidth="1"/>
    <col min="3" max="3" width="15.6333333333333" customWidth="1"/>
    <col min="4" max="4" width="20.5" customWidth="1"/>
    <col min="5" max="5" width="8.38333333333333" customWidth="1"/>
    <col min="6" max="6" width="11.25" customWidth="1"/>
    <col min="7" max="7" width="9.85" customWidth="1"/>
    <col min="8" max="8" width="14.25" customWidth="1"/>
    <col min="9" max="11" width="10.1333333333333" customWidth="1"/>
    <col min="12" max="13" width="7.25" customWidth="1"/>
    <col min="14" max="14" width="9.63333333333333" customWidth="1"/>
    <col min="15" max="17" width="6.38333333333333" customWidth="1"/>
    <col min="18" max="18" width="8" customWidth="1"/>
    <col min="19" max="22" width="7.13333333333333" customWidth="1"/>
    <col min="23" max="23" width="8" customWidth="1"/>
  </cols>
  <sheetData>
    <row r="1" ht="13.5" customHeight="1" spans="2:23">
      <c r="B1" s="192"/>
      <c r="E1" s="1"/>
      <c r="F1" s="1"/>
      <c r="G1" s="1"/>
      <c r="H1" s="1"/>
      <c r="U1" s="192"/>
      <c r="W1" s="196" t="s">
        <v>347</v>
      </c>
    </row>
    <row r="2" ht="27.75" customHeight="1" spans="1:23">
      <c r="A2" s="3" t="s">
        <v>348</v>
      </c>
      <c r="B2" s="3"/>
      <c r="C2" s="3"/>
      <c r="D2" s="3"/>
      <c r="E2" s="3"/>
      <c r="F2" s="3"/>
      <c r="G2" s="3"/>
      <c r="H2" s="3"/>
      <c r="I2" s="3"/>
      <c r="J2" s="3"/>
      <c r="K2" s="3"/>
      <c r="L2" s="3"/>
      <c r="M2" s="3"/>
      <c r="N2" s="3"/>
      <c r="O2" s="3"/>
      <c r="P2" s="3"/>
      <c r="Q2" s="3"/>
      <c r="R2" s="3"/>
      <c r="S2" s="3"/>
      <c r="T2" s="3"/>
      <c r="U2" s="3"/>
      <c r="V2" s="3"/>
      <c r="W2" s="3"/>
    </row>
    <row r="3" ht="21" customHeight="1" spans="1:23">
      <c r="A3" s="4" t="str">
        <f>"单位名称："&amp;"曲靖市公安局交通警察支队"</f>
        <v>单位名称：曲靖市公安局交通警察支队</v>
      </c>
      <c r="B3" s="5"/>
      <c r="C3" s="5"/>
      <c r="D3" s="5"/>
      <c r="E3" s="5"/>
      <c r="F3" s="5"/>
      <c r="G3" s="5"/>
      <c r="H3" s="5"/>
      <c r="I3" s="6"/>
      <c r="J3" s="6"/>
      <c r="K3" s="6"/>
      <c r="L3" s="6"/>
      <c r="M3" s="6"/>
      <c r="N3" s="6"/>
      <c r="O3" s="6"/>
      <c r="P3" s="6"/>
      <c r="Q3" s="6"/>
      <c r="U3" s="197"/>
      <c r="W3" s="146" t="str">
        <f>"单位："&amp;"万元"</f>
        <v>单位：万元</v>
      </c>
    </row>
    <row r="4" ht="21.75" customHeight="1" spans="1:23">
      <c r="A4" s="8" t="s">
        <v>349</v>
      </c>
      <c r="B4" s="9" t="s">
        <v>265</v>
      </c>
      <c r="C4" s="8" t="s">
        <v>266</v>
      </c>
      <c r="D4" s="8" t="s">
        <v>264</v>
      </c>
      <c r="E4" s="9" t="s">
        <v>267</v>
      </c>
      <c r="F4" s="9" t="s">
        <v>268</v>
      </c>
      <c r="G4" s="9" t="s">
        <v>350</v>
      </c>
      <c r="H4" s="9" t="s">
        <v>351</v>
      </c>
      <c r="I4" s="10" t="s">
        <v>28</v>
      </c>
      <c r="J4" s="10" t="s">
        <v>352</v>
      </c>
      <c r="K4" s="10"/>
      <c r="L4" s="10"/>
      <c r="M4" s="10"/>
      <c r="N4" s="10" t="s">
        <v>273</v>
      </c>
      <c r="O4" s="10"/>
      <c r="P4" s="10"/>
      <c r="Q4" s="9" t="s">
        <v>34</v>
      </c>
      <c r="R4" s="10" t="s">
        <v>35</v>
      </c>
      <c r="S4" s="10"/>
      <c r="T4" s="10"/>
      <c r="U4" s="10"/>
      <c r="V4" s="10"/>
      <c r="W4" s="10"/>
    </row>
    <row r="5" ht="21.75" customHeight="1" spans="1:23">
      <c r="A5" s="8"/>
      <c r="B5" s="10"/>
      <c r="C5" s="8"/>
      <c r="D5" s="8"/>
      <c r="E5" s="193"/>
      <c r="F5" s="193"/>
      <c r="G5" s="193"/>
      <c r="H5" s="193"/>
      <c r="I5" s="10"/>
      <c r="J5" s="194" t="s">
        <v>31</v>
      </c>
      <c r="K5" s="10"/>
      <c r="L5" s="9" t="s">
        <v>32</v>
      </c>
      <c r="M5" s="9" t="s">
        <v>33</v>
      </c>
      <c r="N5" s="9" t="s">
        <v>31</v>
      </c>
      <c r="O5" s="9" t="s">
        <v>32</v>
      </c>
      <c r="P5" s="9" t="s">
        <v>33</v>
      </c>
      <c r="Q5" s="193"/>
      <c r="R5" s="9" t="s">
        <v>30</v>
      </c>
      <c r="S5" s="9" t="s">
        <v>36</v>
      </c>
      <c r="T5" s="9" t="s">
        <v>280</v>
      </c>
      <c r="U5" s="9" t="s">
        <v>38</v>
      </c>
      <c r="V5" s="9" t="s">
        <v>39</v>
      </c>
      <c r="W5" s="9" t="s">
        <v>40</v>
      </c>
    </row>
    <row r="6" ht="21" customHeight="1" spans="1:23">
      <c r="A6" s="10"/>
      <c r="B6" s="10"/>
      <c r="C6" s="10"/>
      <c r="D6" s="10"/>
      <c r="E6" s="10"/>
      <c r="F6" s="10"/>
      <c r="G6" s="10"/>
      <c r="H6" s="10"/>
      <c r="I6" s="10"/>
      <c r="J6" s="195" t="s">
        <v>30</v>
      </c>
      <c r="K6" s="10"/>
      <c r="L6" s="10"/>
      <c r="M6" s="10"/>
      <c r="N6" s="10"/>
      <c r="O6" s="10"/>
      <c r="P6" s="10"/>
      <c r="Q6" s="10"/>
      <c r="R6" s="10"/>
      <c r="S6" s="10"/>
      <c r="T6" s="10"/>
      <c r="U6" s="10"/>
      <c r="V6" s="10"/>
      <c r="W6" s="10"/>
    </row>
    <row r="7" ht="39.75" customHeight="1" spans="1:23">
      <c r="A7" s="8"/>
      <c r="B7" s="10"/>
      <c r="C7" s="8"/>
      <c r="D7" s="8"/>
      <c r="E7" s="9"/>
      <c r="F7" s="9"/>
      <c r="G7" s="9"/>
      <c r="H7" s="9"/>
      <c r="I7" s="10"/>
      <c r="J7" s="47" t="s">
        <v>30</v>
      </c>
      <c r="K7" s="47" t="s">
        <v>353</v>
      </c>
      <c r="L7" s="9"/>
      <c r="M7" s="9"/>
      <c r="N7" s="9"/>
      <c r="O7" s="9"/>
      <c r="P7" s="9"/>
      <c r="Q7" s="9"/>
      <c r="R7" s="9"/>
      <c r="S7" s="9"/>
      <c r="T7" s="9"/>
      <c r="U7" s="10"/>
      <c r="V7" s="9"/>
      <c r="W7" s="9"/>
    </row>
    <row r="8" ht="15" customHeight="1" spans="1:23">
      <c r="A8" s="11">
        <v>1</v>
      </c>
      <c r="B8" s="11">
        <v>2</v>
      </c>
      <c r="C8" s="11">
        <v>3</v>
      </c>
      <c r="D8" s="11">
        <v>4</v>
      </c>
      <c r="E8" s="11">
        <v>5</v>
      </c>
      <c r="F8" s="11">
        <v>6</v>
      </c>
      <c r="G8" s="11">
        <v>7</v>
      </c>
      <c r="H8" s="11">
        <v>8</v>
      </c>
      <c r="I8" s="11">
        <v>9</v>
      </c>
      <c r="J8" s="11">
        <v>10</v>
      </c>
      <c r="K8" s="11">
        <v>11</v>
      </c>
      <c r="L8" s="12">
        <v>12</v>
      </c>
      <c r="M8" s="12">
        <v>13</v>
      </c>
      <c r="N8" s="12">
        <v>14</v>
      </c>
      <c r="O8" s="12">
        <v>15</v>
      </c>
      <c r="P8" s="12">
        <v>16</v>
      </c>
      <c r="Q8" s="12">
        <v>17</v>
      </c>
      <c r="R8" s="12">
        <v>18</v>
      </c>
      <c r="S8" s="12">
        <v>19</v>
      </c>
      <c r="T8" s="12">
        <v>20</v>
      </c>
      <c r="U8" s="11">
        <v>21</v>
      </c>
      <c r="V8" s="11">
        <v>22</v>
      </c>
      <c r="W8" s="11">
        <v>23</v>
      </c>
    </row>
    <row r="9" ht="21" customHeight="1" spans="1:23">
      <c r="A9" s="14"/>
      <c r="B9" s="14"/>
      <c r="C9" s="13" t="s">
        <v>354</v>
      </c>
      <c r="D9" s="14"/>
      <c r="E9" s="14"/>
      <c r="F9" s="14"/>
      <c r="G9" s="14"/>
      <c r="H9" s="14"/>
      <c r="I9" s="15">
        <v>4915</v>
      </c>
      <c r="J9" s="15">
        <v>4915</v>
      </c>
      <c r="K9" s="15">
        <v>4915</v>
      </c>
      <c r="L9" s="15"/>
      <c r="M9" s="15"/>
      <c r="N9" s="15">
        <v>4915</v>
      </c>
      <c r="O9" s="15"/>
      <c r="P9" s="15"/>
      <c r="Q9" s="15"/>
      <c r="R9" s="15"/>
      <c r="S9" s="15"/>
      <c r="T9" s="15"/>
      <c r="U9" s="15"/>
      <c r="V9" s="15"/>
      <c r="W9" s="15"/>
    </row>
    <row r="10" ht="23.25" customHeight="1" spans="1:23">
      <c r="A10" s="13" t="s">
        <v>355</v>
      </c>
      <c r="B10" s="13" t="s">
        <v>356</v>
      </c>
      <c r="C10" s="13" t="s">
        <v>354</v>
      </c>
      <c r="D10" s="13" t="s">
        <v>42</v>
      </c>
      <c r="E10" s="13" t="s">
        <v>67</v>
      </c>
      <c r="F10" s="13" t="s">
        <v>68</v>
      </c>
      <c r="G10" s="13" t="s">
        <v>312</v>
      </c>
      <c r="H10" s="13" t="s">
        <v>217</v>
      </c>
      <c r="I10" s="15">
        <v>45</v>
      </c>
      <c r="J10" s="15">
        <v>45</v>
      </c>
      <c r="K10" s="15">
        <v>45</v>
      </c>
      <c r="L10" s="15"/>
      <c r="M10" s="15"/>
      <c r="N10" s="15">
        <v>45</v>
      </c>
      <c r="O10" s="15"/>
      <c r="P10" s="15"/>
      <c r="Q10" s="15"/>
      <c r="R10" s="15"/>
      <c r="S10" s="15"/>
      <c r="T10" s="15"/>
      <c r="U10" s="15"/>
      <c r="V10" s="15"/>
      <c r="W10" s="15"/>
    </row>
    <row r="11" ht="23.25" customHeight="1" spans="1:23">
      <c r="A11" s="13" t="s">
        <v>355</v>
      </c>
      <c r="B11" s="13" t="s">
        <v>356</v>
      </c>
      <c r="C11" s="13" t="s">
        <v>354</v>
      </c>
      <c r="D11" s="13" t="s">
        <v>42</v>
      </c>
      <c r="E11" s="13" t="s">
        <v>67</v>
      </c>
      <c r="F11" s="13" t="s">
        <v>68</v>
      </c>
      <c r="G11" s="13" t="s">
        <v>313</v>
      </c>
      <c r="H11" s="13" t="s">
        <v>219</v>
      </c>
      <c r="I11" s="15">
        <v>10</v>
      </c>
      <c r="J11" s="15">
        <v>10</v>
      </c>
      <c r="K11" s="15">
        <v>10</v>
      </c>
      <c r="L11" s="15"/>
      <c r="M11" s="15"/>
      <c r="N11" s="15">
        <v>10</v>
      </c>
      <c r="O11" s="15"/>
      <c r="P11" s="15"/>
      <c r="Q11" s="15"/>
      <c r="R11" s="15"/>
      <c r="S11" s="15"/>
      <c r="T11" s="15"/>
      <c r="U11" s="15"/>
      <c r="V11" s="15"/>
      <c r="W11" s="15"/>
    </row>
    <row r="12" ht="23.25" customHeight="1" spans="1:23">
      <c r="A12" s="13" t="s">
        <v>355</v>
      </c>
      <c r="B12" s="13" t="s">
        <v>356</v>
      </c>
      <c r="C12" s="13" t="s">
        <v>354</v>
      </c>
      <c r="D12" s="13" t="s">
        <v>42</v>
      </c>
      <c r="E12" s="13" t="s">
        <v>67</v>
      </c>
      <c r="F12" s="13" t="s">
        <v>68</v>
      </c>
      <c r="G12" s="13" t="s">
        <v>357</v>
      </c>
      <c r="H12" s="13" t="s">
        <v>223</v>
      </c>
      <c r="I12" s="15">
        <v>20.47</v>
      </c>
      <c r="J12" s="15">
        <v>20.47</v>
      </c>
      <c r="K12" s="15">
        <v>20.47</v>
      </c>
      <c r="L12" s="15"/>
      <c r="M12" s="15"/>
      <c r="N12" s="15">
        <v>20.47</v>
      </c>
      <c r="O12" s="15"/>
      <c r="P12" s="15"/>
      <c r="Q12" s="15"/>
      <c r="R12" s="15"/>
      <c r="S12" s="15"/>
      <c r="T12" s="15"/>
      <c r="U12" s="15"/>
      <c r="V12" s="15"/>
      <c r="W12" s="15"/>
    </row>
    <row r="13" ht="23.25" customHeight="1" spans="1:23">
      <c r="A13" s="13" t="s">
        <v>355</v>
      </c>
      <c r="B13" s="13" t="s">
        <v>356</v>
      </c>
      <c r="C13" s="13" t="s">
        <v>354</v>
      </c>
      <c r="D13" s="13" t="s">
        <v>42</v>
      </c>
      <c r="E13" s="13" t="s">
        <v>67</v>
      </c>
      <c r="F13" s="13" t="s">
        <v>68</v>
      </c>
      <c r="G13" s="13" t="s">
        <v>358</v>
      </c>
      <c r="H13" s="13" t="s">
        <v>209</v>
      </c>
      <c r="I13" s="15">
        <v>20</v>
      </c>
      <c r="J13" s="15">
        <v>20</v>
      </c>
      <c r="K13" s="15">
        <v>20</v>
      </c>
      <c r="L13" s="15"/>
      <c r="M13" s="15"/>
      <c r="N13" s="15">
        <v>20</v>
      </c>
      <c r="O13" s="15"/>
      <c r="P13" s="15"/>
      <c r="Q13" s="15"/>
      <c r="R13" s="15"/>
      <c r="S13" s="15"/>
      <c r="T13" s="15"/>
      <c r="U13" s="15"/>
      <c r="V13" s="15"/>
      <c r="W13" s="15"/>
    </row>
    <row r="14" ht="23.25" customHeight="1" spans="1:23">
      <c r="A14" s="13" t="s">
        <v>355</v>
      </c>
      <c r="B14" s="13" t="s">
        <v>356</v>
      </c>
      <c r="C14" s="13" t="s">
        <v>354</v>
      </c>
      <c r="D14" s="13" t="s">
        <v>42</v>
      </c>
      <c r="E14" s="13" t="s">
        <v>67</v>
      </c>
      <c r="F14" s="13" t="s">
        <v>68</v>
      </c>
      <c r="G14" s="13" t="s">
        <v>359</v>
      </c>
      <c r="H14" s="13" t="s">
        <v>235</v>
      </c>
      <c r="I14" s="15">
        <v>10</v>
      </c>
      <c r="J14" s="15">
        <v>10</v>
      </c>
      <c r="K14" s="15">
        <v>10</v>
      </c>
      <c r="L14" s="15"/>
      <c r="M14" s="15"/>
      <c r="N14" s="15">
        <v>10</v>
      </c>
      <c r="O14" s="15"/>
      <c r="P14" s="15"/>
      <c r="Q14" s="15"/>
      <c r="R14" s="15"/>
      <c r="S14" s="15"/>
      <c r="T14" s="15"/>
      <c r="U14" s="15"/>
      <c r="V14" s="15"/>
      <c r="W14" s="15"/>
    </row>
    <row r="15" ht="23.25" customHeight="1" spans="1:23">
      <c r="A15" s="13" t="s">
        <v>355</v>
      </c>
      <c r="B15" s="13" t="s">
        <v>356</v>
      </c>
      <c r="C15" s="13" t="s">
        <v>354</v>
      </c>
      <c r="D15" s="13" t="s">
        <v>42</v>
      </c>
      <c r="E15" s="13" t="s">
        <v>67</v>
      </c>
      <c r="F15" s="13" t="s">
        <v>68</v>
      </c>
      <c r="G15" s="13" t="s">
        <v>359</v>
      </c>
      <c r="H15" s="13" t="s">
        <v>235</v>
      </c>
      <c r="I15" s="15">
        <v>18</v>
      </c>
      <c r="J15" s="15">
        <v>18</v>
      </c>
      <c r="K15" s="15">
        <v>18</v>
      </c>
      <c r="L15" s="15"/>
      <c r="M15" s="15"/>
      <c r="N15" s="15">
        <v>18</v>
      </c>
      <c r="O15" s="15"/>
      <c r="P15" s="15"/>
      <c r="Q15" s="15"/>
      <c r="R15" s="15"/>
      <c r="S15" s="15"/>
      <c r="T15" s="15"/>
      <c r="U15" s="15"/>
      <c r="V15" s="15"/>
      <c r="W15" s="15"/>
    </row>
    <row r="16" ht="23.25" customHeight="1" spans="1:23">
      <c r="A16" s="13" t="s">
        <v>355</v>
      </c>
      <c r="B16" s="13" t="s">
        <v>356</v>
      </c>
      <c r="C16" s="13" t="s">
        <v>354</v>
      </c>
      <c r="D16" s="13" t="s">
        <v>42</v>
      </c>
      <c r="E16" s="13" t="s">
        <v>67</v>
      </c>
      <c r="F16" s="13" t="s">
        <v>68</v>
      </c>
      <c r="G16" s="13" t="s">
        <v>359</v>
      </c>
      <c r="H16" s="13" t="s">
        <v>235</v>
      </c>
      <c r="I16" s="15">
        <v>60</v>
      </c>
      <c r="J16" s="15">
        <v>60</v>
      </c>
      <c r="K16" s="15">
        <v>60</v>
      </c>
      <c r="L16" s="15"/>
      <c r="M16" s="15"/>
      <c r="N16" s="15">
        <v>60</v>
      </c>
      <c r="O16" s="15"/>
      <c r="P16" s="15"/>
      <c r="Q16" s="15"/>
      <c r="R16" s="15"/>
      <c r="S16" s="15"/>
      <c r="T16" s="15"/>
      <c r="U16" s="15"/>
      <c r="V16" s="15"/>
      <c r="W16" s="15"/>
    </row>
    <row r="17" ht="23.25" customHeight="1" spans="1:23">
      <c r="A17" s="13" t="s">
        <v>355</v>
      </c>
      <c r="B17" s="13" t="s">
        <v>356</v>
      </c>
      <c r="C17" s="13" t="s">
        <v>354</v>
      </c>
      <c r="D17" s="13" t="s">
        <v>42</v>
      </c>
      <c r="E17" s="13" t="s">
        <v>67</v>
      </c>
      <c r="F17" s="13" t="s">
        <v>68</v>
      </c>
      <c r="G17" s="13" t="s">
        <v>359</v>
      </c>
      <c r="H17" s="13" t="s">
        <v>235</v>
      </c>
      <c r="I17" s="15">
        <v>1171</v>
      </c>
      <c r="J17" s="15">
        <v>1171</v>
      </c>
      <c r="K17" s="15">
        <v>1171</v>
      </c>
      <c r="L17" s="15"/>
      <c r="M17" s="15"/>
      <c r="N17" s="15">
        <v>1171</v>
      </c>
      <c r="O17" s="15"/>
      <c r="P17" s="15"/>
      <c r="Q17" s="15"/>
      <c r="R17" s="15"/>
      <c r="S17" s="15"/>
      <c r="T17" s="15"/>
      <c r="U17" s="15"/>
      <c r="V17" s="15"/>
      <c r="W17" s="15"/>
    </row>
    <row r="18" ht="23.25" customHeight="1" spans="1:23">
      <c r="A18" s="13" t="s">
        <v>355</v>
      </c>
      <c r="B18" s="13" t="s">
        <v>356</v>
      </c>
      <c r="C18" s="13" t="s">
        <v>354</v>
      </c>
      <c r="D18" s="13" t="s">
        <v>42</v>
      </c>
      <c r="E18" s="13" t="s">
        <v>67</v>
      </c>
      <c r="F18" s="13" t="s">
        <v>68</v>
      </c>
      <c r="G18" s="13" t="s">
        <v>359</v>
      </c>
      <c r="H18" s="13" t="s">
        <v>235</v>
      </c>
      <c r="I18" s="15">
        <v>66</v>
      </c>
      <c r="J18" s="15">
        <v>66</v>
      </c>
      <c r="K18" s="15">
        <v>66</v>
      </c>
      <c r="L18" s="15"/>
      <c r="M18" s="15"/>
      <c r="N18" s="15">
        <v>66</v>
      </c>
      <c r="O18" s="15"/>
      <c r="P18" s="15"/>
      <c r="Q18" s="15"/>
      <c r="R18" s="15"/>
      <c r="S18" s="15"/>
      <c r="T18" s="15"/>
      <c r="U18" s="15"/>
      <c r="V18" s="15"/>
      <c r="W18" s="15"/>
    </row>
    <row r="19" ht="23.25" customHeight="1" spans="1:23">
      <c r="A19" s="13" t="s">
        <v>355</v>
      </c>
      <c r="B19" s="13" t="s">
        <v>356</v>
      </c>
      <c r="C19" s="13" t="s">
        <v>354</v>
      </c>
      <c r="D19" s="13" t="s">
        <v>42</v>
      </c>
      <c r="E19" s="13" t="s">
        <v>67</v>
      </c>
      <c r="F19" s="13" t="s">
        <v>68</v>
      </c>
      <c r="G19" s="13" t="s">
        <v>360</v>
      </c>
      <c r="H19" s="13" t="s">
        <v>236</v>
      </c>
      <c r="I19" s="15">
        <v>2150</v>
      </c>
      <c r="J19" s="15">
        <v>2150</v>
      </c>
      <c r="K19" s="15">
        <v>2150</v>
      </c>
      <c r="L19" s="15"/>
      <c r="M19" s="15"/>
      <c r="N19" s="15">
        <v>2150</v>
      </c>
      <c r="O19" s="15"/>
      <c r="P19" s="15"/>
      <c r="Q19" s="15"/>
      <c r="R19" s="15"/>
      <c r="S19" s="15"/>
      <c r="T19" s="15"/>
      <c r="U19" s="15"/>
      <c r="V19" s="15"/>
      <c r="W19" s="15"/>
    </row>
    <row r="20" ht="23.25" customHeight="1" spans="1:23">
      <c r="A20" s="13" t="s">
        <v>355</v>
      </c>
      <c r="B20" s="13" t="s">
        <v>356</v>
      </c>
      <c r="C20" s="13" t="s">
        <v>354</v>
      </c>
      <c r="D20" s="13" t="s">
        <v>42</v>
      </c>
      <c r="E20" s="13" t="s">
        <v>67</v>
      </c>
      <c r="F20" s="13" t="s">
        <v>68</v>
      </c>
      <c r="G20" s="13" t="s">
        <v>360</v>
      </c>
      <c r="H20" s="13" t="s">
        <v>236</v>
      </c>
      <c r="I20" s="15">
        <v>120</v>
      </c>
      <c r="J20" s="15">
        <v>120</v>
      </c>
      <c r="K20" s="15">
        <v>120</v>
      </c>
      <c r="L20" s="15"/>
      <c r="M20" s="15"/>
      <c r="N20" s="15">
        <v>120</v>
      </c>
      <c r="O20" s="15"/>
      <c r="P20" s="15"/>
      <c r="Q20" s="15"/>
      <c r="R20" s="15"/>
      <c r="S20" s="15"/>
      <c r="T20" s="15"/>
      <c r="U20" s="15"/>
      <c r="V20" s="15"/>
      <c r="W20" s="15"/>
    </row>
    <row r="21" ht="23.25" customHeight="1" spans="1:23">
      <c r="A21" s="13" t="s">
        <v>355</v>
      </c>
      <c r="B21" s="13" t="s">
        <v>356</v>
      </c>
      <c r="C21" s="13" t="s">
        <v>354</v>
      </c>
      <c r="D21" s="13" t="s">
        <v>42</v>
      </c>
      <c r="E21" s="13" t="s">
        <v>67</v>
      </c>
      <c r="F21" s="13" t="s">
        <v>68</v>
      </c>
      <c r="G21" s="13" t="s">
        <v>360</v>
      </c>
      <c r="H21" s="13" t="s">
        <v>236</v>
      </c>
      <c r="I21" s="15">
        <v>585.48</v>
      </c>
      <c r="J21" s="15">
        <v>585.48</v>
      </c>
      <c r="K21" s="15">
        <v>585.48</v>
      </c>
      <c r="L21" s="15"/>
      <c r="M21" s="15"/>
      <c r="N21" s="15">
        <v>585.48</v>
      </c>
      <c r="O21" s="15"/>
      <c r="P21" s="15"/>
      <c r="Q21" s="15"/>
      <c r="R21" s="15"/>
      <c r="S21" s="15"/>
      <c r="T21" s="15"/>
      <c r="U21" s="15"/>
      <c r="V21" s="15"/>
      <c r="W21" s="15"/>
    </row>
    <row r="22" ht="23.25" customHeight="1" spans="1:23">
      <c r="A22" s="13" t="s">
        <v>355</v>
      </c>
      <c r="B22" s="13" t="s">
        <v>356</v>
      </c>
      <c r="C22" s="13" t="s">
        <v>354</v>
      </c>
      <c r="D22" s="13" t="s">
        <v>42</v>
      </c>
      <c r="E22" s="13" t="s">
        <v>67</v>
      </c>
      <c r="F22" s="13" t="s">
        <v>68</v>
      </c>
      <c r="G22" s="13" t="s">
        <v>361</v>
      </c>
      <c r="H22" s="13" t="s">
        <v>216</v>
      </c>
      <c r="I22" s="15">
        <v>500</v>
      </c>
      <c r="J22" s="15">
        <v>500</v>
      </c>
      <c r="K22" s="15">
        <v>500</v>
      </c>
      <c r="L22" s="15"/>
      <c r="M22" s="15"/>
      <c r="N22" s="15">
        <v>500</v>
      </c>
      <c r="O22" s="15"/>
      <c r="P22" s="15"/>
      <c r="Q22" s="15"/>
      <c r="R22" s="15"/>
      <c r="S22" s="15"/>
      <c r="T22" s="15"/>
      <c r="U22" s="15"/>
      <c r="V22" s="15"/>
      <c r="W22" s="15"/>
    </row>
    <row r="23" ht="23.25" customHeight="1" spans="1:23">
      <c r="A23" s="13" t="s">
        <v>355</v>
      </c>
      <c r="B23" s="13" t="s">
        <v>356</v>
      </c>
      <c r="C23" s="13" t="s">
        <v>354</v>
      </c>
      <c r="D23" s="13" t="s">
        <v>42</v>
      </c>
      <c r="E23" s="13" t="s">
        <v>67</v>
      </c>
      <c r="F23" s="13" t="s">
        <v>68</v>
      </c>
      <c r="G23" s="13" t="s">
        <v>362</v>
      </c>
      <c r="H23" s="13" t="s">
        <v>250</v>
      </c>
      <c r="I23" s="15">
        <v>35.05</v>
      </c>
      <c r="J23" s="15">
        <v>35.05</v>
      </c>
      <c r="K23" s="15">
        <v>35.05</v>
      </c>
      <c r="L23" s="15"/>
      <c r="M23" s="15"/>
      <c r="N23" s="15">
        <v>35.05</v>
      </c>
      <c r="O23" s="15"/>
      <c r="P23" s="15"/>
      <c r="Q23" s="15"/>
      <c r="R23" s="15"/>
      <c r="S23" s="15"/>
      <c r="T23" s="15"/>
      <c r="U23" s="15"/>
      <c r="V23" s="15"/>
      <c r="W23" s="15"/>
    </row>
    <row r="24" ht="23.25" customHeight="1" spans="1:23">
      <c r="A24" s="13" t="s">
        <v>355</v>
      </c>
      <c r="B24" s="13" t="s">
        <v>356</v>
      </c>
      <c r="C24" s="13" t="s">
        <v>354</v>
      </c>
      <c r="D24" s="13" t="s">
        <v>42</v>
      </c>
      <c r="E24" s="13" t="s">
        <v>67</v>
      </c>
      <c r="F24" s="13" t="s">
        <v>68</v>
      </c>
      <c r="G24" s="13" t="s">
        <v>363</v>
      </c>
      <c r="H24" s="13" t="s">
        <v>252</v>
      </c>
      <c r="I24" s="15">
        <v>104</v>
      </c>
      <c r="J24" s="15">
        <v>104</v>
      </c>
      <c r="K24" s="15">
        <v>104</v>
      </c>
      <c r="L24" s="15"/>
      <c r="M24" s="15"/>
      <c r="N24" s="15">
        <v>104</v>
      </c>
      <c r="O24" s="15"/>
      <c r="P24" s="15"/>
      <c r="Q24" s="15"/>
      <c r="R24" s="15"/>
      <c r="S24" s="15"/>
      <c r="T24" s="15"/>
      <c r="U24" s="15"/>
      <c r="V24" s="15"/>
      <c r="W24" s="15"/>
    </row>
    <row r="25" ht="23.25" customHeight="1" spans="1:23">
      <c r="A25" s="13"/>
      <c r="B25" s="13"/>
      <c r="C25" s="13" t="s">
        <v>364</v>
      </c>
      <c r="D25" s="13"/>
      <c r="E25" s="13"/>
      <c r="F25" s="13"/>
      <c r="G25" s="13"/>
      <c r="H25" s="13"/>
      <c r="I25" s="15">
        <v>200</v>
      </c>
      <c r="J25" s="15"/>
      <c r="K25" s="15"/>
      <c r="L25" s="15"/>
      <c r="M25" s="15"/>
      <c r="N25" s="15"/>
      <c r="O25" s="15"/>
      <c r="P25" s="15"/>
      <c r="Q25" s="15"/>
      <c r="R25" s="15">
        <v>200</v>
      </c>
      <c r="S25" s="15"/>
      <c r="T25" s="15"/>
      <c r="U25" s="15"/>
      <c r="V25" s="15"/>
      <c r="W25" s="15">
        <v>200</v>
      </c>
    </row>
    <row r="26" ht="23.25" customHeight="1" spans="1:23">
      <c r="A26" s="13" t="s">
        <v>355</v>
      </c>
      <c r="B26" s="13" t="s">
        <v>365</v>
      </c>
      <c r="C26" s="13" t="s">
        <v>364</v>
      </c>
      <c r="D26" s="13" t="s">
        <v>42</v>
      </c>
      <c r="E26" s="13" t="s">
        <v>67</v>
      </c>
      <c r="F26" s="13" t="s">
        <v>68</v>
      </c>
      <c r="G26" s="13" t="s">
        <v>317</v>
      </c>
      <c r="H26" s="13" t="s">
        <v>210</v>
      </c>
      <c r="I26" s="15">
        <v>200</v>
      </c>
      <c r="J26" s="15"/>
      <c r="K26" s="15"/>
      <c r="L26" s="15"/>
      <c r="M26" s="15"/>
      <c r="N26" s="15"/>
      <c r="O26" s="15"/>
      <c r="P26" s="15"/>
      <c r="Q26" s="15"/>
      <c r="R26" s="15">
        <v>200</v>
      </c>
      <c r="S26" s="15"/>
      <c r="T26" s="15"/>
      <c r="U26" s="15"/>
      <c r="V26" s="15"/>
      <c r="W26" s="15">
        <v>200</v>
      </c>
    </row>
    <row r="27" ht="23.25" customHeight="1" spans="1:23">
      <c r="A27" s="13"/>
      <c r="B27" s="13"/>
      <c r="C27" s="13" t="s">
        <v>366</v>
      </c>
      <c r="D27" s="13"/>
      <c r="E27" s="13"/>
      <c r="F27" s="13"/>
      <c r="G27" s="13"/>
      <c r="H27" s="13"/>
      <c r="I27" s="15">
        <v>446</v>
      </c>
      <c r="J27" s="15">
        <v>446</v>
      </c>
      <c r="K27" s="15">
        <v>446</v>
      </c>
      <c r="L27" s="15"/>
      <c r="M27" s="15"/>
      <c r="N27" s="15">
        <v>446</v>
      </c>
      <c r="O27" s="15"/>
      <c r="P27" s="15"/>
      <c r="Q27" s="15"/>
      <c r="R27" s="15"/>
      <c r="S27" s="15"/>
      <c r="T27" s="15"/>
      <c r="U27" s="15"/>
      <c r="V27" s="15"/>
      <c r="W27" s="15"/>
    </row>
    <row r="28" ht="23.25" customHeight="1" spans="1:23">
      <c r="A28" s="13" t="s">
        <v>355</v>
      </c>
      <c r="B28" s="13" t="s">
        <v>367</v>
      </c>
      <c r="C28" s="13" t="s">
        <v>366</v>
      </c>
      <c r="D28" s="13" t="s">
        <v>42</v>
      </c>
      <c r="E28" s="13" t="s">
        <v>67</v>
      </c>
      <c r="F28" s="13" t="s">
        <v>68</v>
      </c>
      <c r="G28" s="13" t="s">
        <v>368</v>
      </c>
      <c r="H28" s="13" t="s">
        <v>212</v>
      </c>
      <c r="I28" s="15">
        <v>31</v>
      </c>
      <c r="J28" s="15">
        <v>31</v>
      </c>
      <c r="K28" s="15">
        <v>31</v>
      </c>
      <c r="L28" s="15"/>
      <c r="M28" s="15"/>
      <c r="N28" s="15">
        <v>31</v>
      </c>
      <c r="O28" s="15"/>
      <c r="P28" s="15"/>
      <c r="Q28" s="15"/>
      <c r="R28" s="15"/>
      <c r="S28" s="15"/>
      <c r="T28" s="15"/>
      <c r="U28" s="15"/>
      <c r="V28" s="15"/>
      <c r="W28" s="15"/>
    </row>
    <row r="29" ht="23.25" customHeight="1" spans="1:23">
      <c r="A29" s="13" t="s">
        <v>355</v>
      </c>
      <c r="B29" s="13" t="s">
        <v>367</v>
      </c>
      <c r="C29" s="13" t="s">
        <v>366</v>
      </c>
      <c r="D29" s="13" t="s">
        <v>42</v>
      </c>
      <c r="E29" s="13" t="s">
        <v>67</v>
      </c>
      <c r="F29" s="13" t="s">
        <v>68</v>
      </c>
      <c r="G29" s="13" t="s">
        <v>368</v>
      </c>
      <c r="H29" s="13" t="s">
        <v>212</v>
      </c>
      <c r="I29" s="15">
        <v>20</v>
      </c>
      <c r="J29" s="15">
        <v>20</v>
      </c>
      <c r="K29" s="15">
        <v>20</v>
      </c>
      <c r="L29" s="15"/>
      <c r="M29" s="15"/>
      <c r="N29" s="15">
        <v>20</v>
      </c>
      <c r="O29" s="15"/>
      <c r="P29" s="15"/>
      <c r="Q29" s="15"/>
      <c r="R29" s="15"/>
      <c r="S29" s="15"/>
      <c r="T29" s="15"/>
      <c r="U29" s="15"/>
      <c r="V29" s="15"/>
      <c r="W29" s="15"/>
    </row>
    <row r="30" ht="23.25" customHeight="1" spans="1:23">
      <c r="A30" s="13" t="s">
        <v>355</v>
      </c>
      <c r="B30" s="13" t="s">
        <v>367</v>
      </c>
      <c r="C30" s="13" t="s">
        <v>366</v>
      </c>
      <c r="D30" s="13" t="s">
        <v>42</v>
      </c>
      <c r="E30" s="13" t="s">
        <v>67</v>
      </c>
      <c r="F30" s="13" t="s">
        <v>68</v>
      </c>
      <c r="G30" s="13" t="s">
        <v>368</v>
      </c>
      <c r="H30" s="13" t="s">
        <v>212</v>
      </c>
      <c r="I30" s="15">
        <v>50</v>
      </c>
      <c r="J30" s="15">
        <v>50</v>
      </c>
      <c r="K30" s="15">
        <v>50</v>
      </c>
      <c r="L30" s="15"/>
      <c r="M30" s="15"/>
      <c r="N30" s="15">
        <v>50</v>
      </c>
      <c r="O30" s="15"/>
      <c r="P30" s="15"/>
      <c r="Q30" s="15"/>
      <c r="R30" s="15"/>
      <c r="S30" s="15"/>
      <c r="T30" s="15"/>
      <c r="U30" s="15"/>
      <c r="V30" s="15"/>
      <c r="W30" s="15"/>
    </row>
    <row r="31" ht="23.25" customHeight="1" spans="1:23">
      <c r="A31" s="13" t="s">
        <v>355</v>
      </c>
      <c r="B31" s="13" t="s">
        <v>367</v>
      </c>
      <c r="C31" s="13" t="s">
        <v>366</v>
      </c>
      <c r="D31" s="13" t="s">
        <v>42</v>
      </c>
      <c r="E31" s="13" t="s">
        <v>67</v>
      </c>
      <c r="F31" s="13" t="s">
        <v>68</v>
      </c>
      <c r="G31" s="13" t="s">
        <v>313</v>
      </c>
      <c r="H31" s="13" t="s">
        <v>219</v>
      </c>
      <c r="I31" s="15">
        <v>15</v>
      </c>
      <c r="J31" s="15">
        <v>15</v>
      </c>
      <c r="K31" s="15">
        <v>15</v>
      </c>
      <c r="L31" s="15"/>
      <c r="M31" s="15"/>
      <c r="N31" s="15">
        <v>15</v>
      </c>
      <c r="O31" s="15"/>
      <c r="P31" s="15"/>
      <c r="Q31" s="15"/>
      <c r="R31" s="15"/>
      <c r="S31" s="15"/>
      <c r="T31" s="15"/>
      <c r="U31" s="15"/>
      <c r="V31" s="15"/>
      <c r="W31" s="15"/>
    </row>
    <row r="32" ht="23.25" customHeight="1" spans="1:23">
      <c r="A32" s="13" t="s">
        <v>355</v>
      </c>
      <c r="B32" s="13" t="s">
        <v>367</v>
      </c>
      <c r="C32" s="13" t="s">
        <v>366</v>
      </c>
      <c r="D32" s="13" t="s">
        <v>42</v>
      </c>
      <c r="E32" s="13" t="s">
        <v>67</v>
      </c>
      <c r="F32" s="13" t="s">
        <v>68</v>
      </c>
      <c r="G32" s="13" t="s">
        <v>358</v>
      </c>
      <c r="H32" s="13" t="s">
        <v>209</v>
      </c>
      <c r="I32" s="15">
        <v>15</v>
      </c>
      <c r="J32" s="15">
        <v>15</v>
      </c>
      <c r="K32" s="15">
        <v>15</v>
      </c>
      <c r="L32" s="15"/>
      <c r="M32" s="15"/>
      <c r="N32" s="15">
        <v>15</v>
      </c>
      <c r="O32" s="15"/>
      <c r="P32" s="15"/>
      <c r="Q32" s="15"/>
      <c r="R32" s="15"/>
      <c r="S32" s="15"/>
      <c r="T32" s="15"/>
      <c r="U32" s="15"/>
      <c r="V32" s="15"/>
      <c r="W32" s="15"/>
    </row>
    <row r="33" ht="23.25" customHeight="1" spans="1:23">
      <c r="A33" s="13" t="s">
        <v>355</v>
      </c>
      <c r="B33" s="13" t="s">
        <v>367</v>
      </c>
      <c r="C33" s="13" t="s">
        <v>366</v>
      </c>
      <c r="D33" s="13" t="s">
        <v>42</v>
      </c>
      <c r="E33" s="13" t="s">
        <v>67</v>
      </c>
      <c r="F33" s="13" t="s">
        <v>68</v>
      </c>
      <c r="G33" s="13" t="s">
        <v>359</v>
      </c>
      <c r="H33" s="13" t="s">
        <v>235</v>
      </c>
      <c r="I33" s="15">
        <v>30</v>
      </c>
      <c r="J33" s="15">
        <v>30</v>
      </c>
      <c r="K33" s="15">
        <v>30</v>
      </c>
      <c r="L33" s="15"/>
      <c r="M33" s="15"/>
      <c r="N33" s="15">
        <v>30</v>
      </c>
      <c r="O33" s="15"/>
      <c r="P33" s="15"/>
      <c r="Q33" s="15"/>
      <c r="R33" s="15"/>
      <c r="S33" s="15"/>
      <c r="T33" s="15"/>
      <c r="U33" s="15"/>
      <c r="V33" s="15"/>
      <c r="W33" s="15"/>
    </row>
    <row r="34" ht="23.25" customHeight="1" spans="1:23">
      <c r="A34" s="13" t="s">
        <v>355</v>
      </c>
      <c r="B34" s="13" t="s">
        <v>367</v>
      </c>
      <c r="C34" s="13" t="s">
        <v>366</v>
      </c>
      <c r="D34" s="13" t="s">
        <v>42</v>
      </c>
      <c r="E34" s="13" t="s">
        <v>67</v>
      </c>
      <c r="F34" s="13" t="s">
        <v>68</v>
      </c>
      <c r="G34" s="13" t="s">
        <v>359</v>
      </c>
      <c r="H34" s="13" t="s">
        <v>235</v>
      </c>
      <c r="I34" s="15">
        <v>40</v>
      </c>
      <c r="J34" s="15">
        <v>40</v>
      </c>
      <c r="K34" s="15">
        <v>40</v>
      </c>
      <c r="L34" s="15"/>
      <c r="M34" s="15"/>
      <c r="N34" s="15">
        <v>40</v>
      </c>
      <c r="O34" s="15"/>
      <c r="P34" s="15"/>
      <c r="Q34" s="15"/>
      <c r="R34" s="15"/>
      <c r="S34" s="15"/>
      <c r="T34" s="15"/>
      <c r="U34" s="15"/>
      <c r="V34" s="15"/>
      <c r="W34" s="15"/>
    </row>
    <row r="35" ht="23.25" customHeight="1" spans="1:23">
      <c r="A35" s="13" t="s">
        <v>355</v>
      </c>
      <c r="B35" s="13" t="s">
        <v>367</v>
      </c>
      <c r="C35" s="13" t="s">
        <v>366</v>
      </c>
      <c r="D35" s="13" t="s">
        <v>42</v>
      </c>
      <c r="E35" s="13" t="s">
        <v>67</v>
      </c>
      <c r="F35" s="13" t="s">
        <v>68</v>
      </c>
      <c r="G35" s="13" t="s">
        <v>359</v>
      </c>
      <c r="H35" s="13" t="s">
        <v>235</v>
      </c>
      <c r="I35" s="15">
        <v>30</v>
      </c>
      <c r="J35" s="15">
        <v>30</v>
      </c>
      <c r="K35" s="15">
        <v>30</v>
      </c>
      <c r="L35" s="15"/>
      <c r="M35" s="15"/>
      <c r="N35" s="15">
        <v>30</v>
      </c>
      <c r="O35" s="15"/>
      <c r="P35" s="15"/>
      <c r="Q35" s="15"/>
      <c r="R35" s="15"/>
      <c r="S35" s="15"/>
      <c r="T35" s="15"/>
      <c r="U35" s="15"/>
      <c r="V35" s="15"/>
      <c r="W35" s="15"/>
    </row>
    <row r="36" ht="23.25" customHeight="1" spans="1:23">
      <c r="A36" s="13" t="s">
        <v>355</v>
      </c>
      <c r="B36" s="13" t="s">
        <v>367</v>
      </c>
      <c r="C36" s="13" t="s">
        <v>366</v>
      </c>
      <c r="D36" s="13" t="s">
        <v>42</v>
      </c>
      <c r="E36" s="13" t="s">
        <v>67</v>
      </c>
      <c r="F36" s="13" t="s">
        <v>68</v>
      </c>
      <c r="G36" s="13" t="s">
        <v>359</v>
      </c>
      <c r="H36" s="13" t="s">
        <v>235</v>
      </c>
      <c r="I36" s="15">
        <v>18</v>
      </c>
      <c r="J36" s="15">
        <v>18</v>
      </c>
      <c r="K36" s="15">
        <v>18</v>
      </c>
      <c r="L36" s="15"/>
      <c r="M36" s="15"/>
      <c r="N36" s="15">
        <v>18</v>
      </c>
      <c r="O36" s="15"/>
      <c r="P36" s="15"/>
      <c r="Q36" s="15"/>
      <c r="R36" s="15"/>
      <c r="S36" s="15"/>
      <c r="T36" s="15"/>
      <c r="U36" s="15"/>
      <c r="V36" s="15"/>
      <c r="W36" s="15"/>
    </row>
    <row r="37" ht="23.25" customHeight="1" spans="1:23">
      <c r="A37" s="13" t="s">
        <v>355</v>
      </c>
      <c r="B37" s="13" t="s">
        <v>367</v>
      </c>
      <c r="C37" s="13" t="s">
        <v>366</v>
      </c>
      <c r="D37" s="13" t="s">
        <v>42</v>
      </c>
      <c r="E37" s="13" t="s">
        <v>67</v>
      </c>
      <c r="F37" s="13" t="s">
        <v>68</v>
      </c>
      <c r="G37" s="13" t="s">
        <v>359</v>
      </c>
      <c r="H37" s="13" t="s">
        <v>235</v>
      </c>
      <c r="I37" s="15">
        <v>15</v>
      </c>
      <c r="J37" s="15">
        <v>15</v>
      </c>
      <c r="K37" s="15">
        <v>15</v>
      </c>
      <c r="L37" s="15"/>
      <c r="M37" s="15"/>
      <c r="N37" s="15">
        <v>15</v>
      </c>
      <c r="O37" s="15"/>
      <c r="P37" s="15"/>
      <c r="Q37" s="15"/>
      <c r="R37" s="15"/>
      <c r="S37" s="15"/>
      <c r="T37" s="15"/>
      <c r="U37" s="15"/>
      <c r="V37" s="15"/>
      <c r="W37" s="15"/>
    </row>
    <row r="38" ht="23.25" customHeight="1" spans="1:23">
      <c r="A38" s="13" t="s">
        <v>355</v>
      </c>
      <c r="B38" s="13" t="s">
        <v>367</v>
      </c>
      <c r="C38" s="13" t="s">
        <v>366</v>
      </c>
      <c r="D38" s="13" t="s">
        <v>42</v>
      </c>
      <c r="E38" s="13" t="s">
        <v>67</v>
      </c>
      <c r="F38" s="13" t="s">
        <v>68</v>
      </c>
      <c r="G38" s="13" t="s">
        <v>359</v>
      </c>
      <c r="H38" s="13" t="s">
        <v>235</v>
      </c>
      <c r="I38" s="15">
        <v>24</v>
      </c>
      <c r="J38" s="15">
        <v>24</v>
      </c>
      <c r="K38" s="15">
        <v>24</v>
      </c>
      <c r="L38" s="15"/>
      <c r="M38" s="15"/>
      <c r="N38" s="15">
        <v>24</v>
      </c>
      <c r="O38" s="15"/>
      <c r="P38" s="15"/>
      <c r="Q38" s="15"/>
      <c r="R38" s="15"/>
      <c r="S38" s="15"/>
      <c r="T38" s="15"/>
      <c r="U38" s="15"/>
      <c r="V38" s="15"/>
      <c r="W38" s="15"/>
    </row>
    <row r="39" ht="23.25" customHeight="1" spans="1:23">
      <c r="A39" s="13" t="s">
        <v>355</v>
      </c>
      <c r="B39" s="13" t="s">
        <v>367</v>
      </c>
      <c r="C39" s="13" t="s">
        <v>366</v>
      </c>
      <c r="D39" s="13" t="s">
        <v>42</v>
      </c>
      <c r="E39" s="13" t="s">
        <v>67</v>
      </c>
      <c r="F39" s="13" t="s">
        <v>68</v>
      </c>
      <c r="G39" s="13" t="s">
        <v>360</v>
      </c>
      <c r="H39" s="13" t="s">
        <v>236</v>
      </c>
      <c r="I39" s="15">
        <v>10</v>
      </c>
      <c r="J39" s="15">
        <v>10</v>
      </c>
      <c r="K39" s="15">
        <v>10</v>
      </c>
      <c r="L39" s="15"/>
      <c r="M39" s="15"/>
      <c r="N39" s="15">
        <v>10</v>
      </c>
      <c r="O39" s="15"/>
      <c r="P39" s="15"/>
      <c r="Q39" s="15"/>
      <c r="R39" s="15"/>
      <c r="S39" s="15"/>
      <c r="T39" s="15"/>
      <c r="U39" s="15"/>
      <c r="V39" s="15"/>
      <c r="W39" s="15"/>
    </row>
    <row r="40" ht="23.25" customHeight="1" spans="1:23">
      <c r="A40" s="13" t="s">
        <v>355</v>
      </c>
      <c r="B40" s="13" t="s">
        <v>367</v>
      </c>
      <c r="C40" s="13" t="s">
        <v>366</v>
      </c>
      <c r="D40" s="13" t="s">
        <v>42</v>
      </c>
      <c r="E40" s="13" t="s">
        <v>67</v>
      </c>
      <c r="F40" s="13" t="s">
        <v>68</v>
      </c>
      <c r="G40" s="13" t="s">
        <v>360</v>
      </c>
      <c r="H40" s="13" t="s">
        <v>236</v>
      </c>
      <c r="I40" s="15">
        <v>64</v>
      </c>
      <c r="J40" s="15">
        <v>64</v>
      </c>
      <c r="K40" s="15">
        <v>64</v>
      </c>
      <c r="L40" s="15"/>
      <c r="M40" s="15"/>
      <c r="N40" s="15">
        <v>64</v>
      </c>
      <c r="O40" s="15"/>
      <c r="P40" s="15"/>
      <c r="Q40" s="15"/>
      <c r="R40" s="15"/>
      <c r="S40" s="15"/>
      <c r="T40" s="15"/>
      <c r="U40" s="15"/>
      <c r="V40" s="15"/>
      <c r="W40" s="15"/>
    </row>
    <row r="41" ht="23.25" customHeight="1" spans="1:23">
      <c r="A41" s="13" t="s">
        <v>355</v>
      </c>
      <c r="B41" s="13" t="s">
        <v>367</v>
      </c>
      <c r="C41" s="13" t="s">
        <v>366</v>
      </c>
      <c r="D41" s="13" t="s">
        <v>42</v>
      </c>
      <c r="E41" s="13" t="s">
        <v>67</v>
      </c>
      <c r="F41" s="13" t="s">
        <v>68</v>
      </c>
      <c r="G41" s="13" t="s">
        <v>360</v>
      </c>
      <c r="H41" s="13" t="s">
        <v>236</v>
      </c>
      <c r="I41" s="15">
        <v>18</v>
      </c>
      <c r="J41" s="15">
        <v>18</v>
      </c>
      <c r="K41" s="15">
        <v>18</v>
      </c>
      <c r="L41" s="15"/>
      <c r="M41" s="15"/>
      <c r="N41" s="15">
        <v>18</v>
      </c>
      <c r="O41" s="15"/>
      <c r="P41" s="15"/>
      <c r="Q41" s="15"/>
      <c r="R41" s="15"/>
      <c r="S41" s="15"/>
      <c r="T41" s="15"/>
      <c r="U41" s="15"/>
      <c r="V41" s="15"/>
      <c r="W41" s="15"/>
    </row>
    <row r="42" ht="23.25" customHeight="1" spans="1:23">
      <c r="A42" s="13" t="s">
        <v>355</v>
      </c>
      <c r="B42" s="13" t="s">
        <v>367</v>
      </c>
      <c r="C42" s="13" t="s">
        <v>366</v>
      </c>
      <c r="D42" s="13" t="s">
        <v>42</v>
      </c>
      <c r="E42" s="13" t="s">
        <v>67</v>
      </c>
      <c r="F42" s="13" t="s">
        <v>68</v>
      </c>
      <c r="G42" s="13" t="s">
        <v>360</v>
      </c>
      <c r="H42" s="13" t="s">
        <v>236</v>
      </c>
      <c r="I42" s="15">
        <v>15</v>
      </c>
      <c r="J42" s="15">
        <v>15</v>
      </c>
      <c r="K42" s="15">
        <v>15</v>
      </c>
      <c r="L42" s="15"/>
      <c r="M42" s="15"/>
      <c r="N42" s="15">
        <v>15</v>
      </c>
      <c r="O42" s="15"/>
      <c r="P42" s="15"/>
      <c r="Q42" s="15"/>
      <c r="R42" s="15"/>
      <c r="S42" s="15"/>
      <c r="T42" s="15"/>
      <c r="U42" s="15"/>
      <c r="V42" s="15"/>
      <c r="W42" s="15"/>
    </row>
    <row r="43" ht="23.25" customHeight="1" spans="1:23">
      <c r="A43" s="13" t="s">
        <v>355</v>
      </c>
      <c r="B43" s="13" t="s">
        <v>367</v>
      </c>
      <c r="C43" s="13" t="s">
        <v>366</v>
      </c>
      <c r="D43" s="13" t="s">
        <v>42</v>
      </c>
      <c r="E43" s="13" t="s">
        <v>67</v>
      </c>
      <c r="F43" s="13" t="s">
        <v>68</v>
      </c>
      <c r="G43" s="13" t="s">
        <v>360</v>
      </c>
      <c r="H43" s="13" t="s">
        <v>236</v>
      </c>
      <c r="I43" s="15">
        <v>25</v>
      </c>
      <c r="J43" s="15">
        <v>25</v>
      </c>
      <c r="K43" s="15">
        <v>25</v>
      </c>
      <c r="L43" s="15"/>
      <c r="M43" s="15"/>
      <c r="N43" s="15">
        <v>25</v>
      </c>
      <c r="O43" s="15"/>
      <c r="P43" s="15"/>
      <c r="Q43" s="15"/>
      <c r="R43" s="15"/>
      <c r="S43" s="15"/>
      <c r="T43" s="15"/>
      <c r="U43" s="15"/>
      <c r="V43" s="15"/>
      <c r="W43" s="15"/>
    </row>
    <row r="44" ht="23.25" customHeight="1" spans="1:23">
      <c r="A44" s="13" t="s">
        <v>355</v>
      </c>
      <c r="B44" s="13" t="s">
        <v>367</v>
      </c>
      <c r="C44" s="13" t="s">
        <v>366</v>
      </c>
      <c r="D44" s="13" t="s">
        <v>42</v>
      </c>
      <c r="E44" s="13" t="s">
        <v>67</v>
      </c>
      <c r="F44" s="13" t="s">
        <v>68</v>
      </c>
      <c r="G44" s="13" t="s">
        <v>360</v>
      </c>
      <c r="H44" s="13" t="s">
        <v>236</v>
      </c>
      <c r="I44" s="15">
        <v>10</v>
      </c>
      <c r="J44" s="15">
        <v>10</v>
      </c>
      <c r="K44" s="15">
        <v>10</v>
      </c>
      <c r="L44" s="15"/>
      <c r="M44" s="15"/>
      <c r="N44" s="15">
        <v>10</v>
      </c>
      <c r="O44" s="15"/>
      <c r="P44" s="15"/>
      <c r="Q44" s="15"/>
      <c r="R44" s="15"/>
      <c r="S44" s="15"/>
      <c r="T44" s="15"/>
      <c r="U44" s="15"/>
      <c r="V44" s="15"/>
      <c r="W44" s="15"/>
    </row>
    <row r="45" ht="23.25" customHeight="1" spans="1:23">
      <c r="A45" s="13" t="s">
        <v>355</v>
      </c>
      <c r="B45" s="13" t="s">
        <v>367</v>
      </c>
      <c r="C45" s="13" t="s">
        <v>366</v>
      </c>
      <c r="D45" s="13" t="s">
        <v>42</v>
      </c>
      <c r="E45" s="13" t="s">
        <v>67</v>
      </c>
      <c r="F45" s="13" t="s">
        <v>68</v>
      </c>
      <c r="G45" s="13" t="s">
        <v>360</v>
      </c>
      <c r="H45" s="13" t="s">
        <v>236</v>
      </c>
      <c r="I45" s="15">
        <v>10</v>
      </c>
      <c r="J45" s="15">
        <v>10</v>
      </c>
      <c r="K45" s="15">
        <v>10</v>
      </c>
      <c r="L45" s="15"/>
      <c r="M45" s="15"/>
      <c r="N45" s="15">
        <v>10</v>
      </c>
      <c r="O45" s="15"/>
      <c r="P45" s="15"/>
      <c r="Q45" s="15"/>
      <c r="R45" s="15"/>
      <c r="S45" s="15"/>
      <c r="T45" s="15"/>
      <c r="U45" s="15"/>
      <c r="V45" s="15"/>
      <c r="W45" s="15"/>
    </row>
    <row r="46" ht="23.25" customHeight="1" spans="1:23">
      <c r="A46" s="13" t="s">
        <v>355</v>
      </c>
      <c r="B46" s="13" t="s">
        <v>367</v>
      </c>
      <c r="C46" s="13" t="s">
        <v>366</v>
      </c>
      <c r="D46" s="13" t="s">
        <v>42</v>
      </c>
      <c r="E46" s="13" t="s">
        <v>67</v>
      </c>
      <c r="F46" s="13" t="s">
        <v>68</v>
      </c>
      <c r="G46" s="13" t="s">
        <v>360</v>
      </c>
      <c r="H46" s="13" t="s">
        <v>236</v>
      </c>
      <c r="I46" s="15">
        <v>4</v>
      </c>
      <c r="J46" s="15">
        <v>4</v>
      </c>
      <c r="K46" s="15">
        <v>4</v>
      </c>
      <c r="L46" s="15"/>
      <c r="M46" s="15"/>
      <c r="N46" s="15">
        <v>4</v>
      </c>
      <c r="O46" s="15"/>
      <c r="P46" s="15"/>
      <c r="Q46" s="15"/>
      <c r="R46" s="15"/>
      <c r="S46" s="15"/>
      <c r="T46" s="15"/>
      <c r="U46" s="15"/>
      <c r="V46" s="15"/>
      <c r="W46" s="15"/>
    </row>
    <row r="47" ht="23.25" customHeight="1" spans="1:23">
      <c r="A47" s="13" t="s">
        <v>355</v>
      </c>
      <c r="B47" s="13" t="s">
        <v>367</v>
      </c>
      <c r="C47" s="13" t="s">
        <v>366</v>
      </c>
      <c r="D47" s="13" t="s">
        <v>42</v>
      </c>
      <c r="E47" s="13" t="s">
        <v>67</v>
      </c>
      <c r="F47" s="13" t="s">
        <v>68</v>
      </c>
      <c r="G47" s="13" t="s">
        <v>369</v>
      </c>
      <c r="H47" s="13" t="s">
        <v>251</v>
      </c>
      <c r="I47" s="15">
        <v>2</v>
      </c>
      <c r="J47" s="15">
        <v>2</v>
      </c>
      <c r="K47" s="15">
        <v>2</v>
      </c>
      <c r="L47" s="15"/>
      <c r="M47" s="15"/>
      <c r="N47" s="15">
        <v>2</v>
      </c>
      <c r="O47" s="15"/>
      <c r="P47" s="15"/>
      <c r="Q47" s="15"/>
      <c r="R47" s="15"/>
      <c r="S47" s="15"/>
      <c r="T47" s="15"/>
      <c r="U47" s="15"/>
      <c r="V47" s="15"/>
      <c r="W47" s="15"/>
    </row>
    <row r="48" ht="23.25" customHeight="1" spans="1:23">
      <c r="A48" s="13"/>
      <c r="B48" s="13"/>
      <c r="C48" s="13" t="s">
        <v>370</v>
      </c>
      <c r="D48" s="13"/>
      <c r="E48" s="13"/>
      <c r="F48" s="13"/>
      <c r="G48" s="13"/>
      <c r="H48" s="13"/>
      <c r="I48" s="15">
        <v>523</v>
      </c>
      <c r="J48" s="15">
        <v>523</v>
      </c>
      <c r="K48" s="15">
        <v>523</v>
      </c>
      <c r="L48" s="15"/>
      <c r="M48" s="15"/>
      <c r="N48" s="15">
        <v>523</v>
      </c>
      <c r="O48" s="15"/>
      <c r="P48" s="15"/>
      <c r="Q48" s="15"/>
      <c r="R48" s="15"/>
      <c r="S48" s="15"/>
      <c r="T48" s="15"/>
      <c r="U48" s="15"/>
      <c r="V48" s="15"/>
      <c r="W48" s="15"/>
    </row>
    <row r="49" ht="23.25" customHeight="1" spans="1:23">
      <c r="A49" s="13" t="s">
        <v>355</v>
      </c>
      <c r="B49" s="13" t="s">
        <v>371</v>
      </c>
      <c r="C49" s="13" t="s">
        <v>370</v>
      </c>
      <c r="D49" s="13" t="s">
        <v>42</v>
      </c>
      <c r="E49" s="13" t="s">
        <v>67</v>
      </c>
      <c r="F49" s="13" t="s">
        <v>68</v>
      </c>
      <c r="G49" s="13" t="s">
        <v>317</v>
      </c>
      <c r="H49" s="13" t="s">
        <v>210</v>
      </c>
      <c r="I49" s="15">
        <v>1.8</v>
      </c>
      <c r="J49" s="15">
        <v>1.8</v>
      </c>
      <c r="K49" s="15">
        <v>1.8</v>
      </c>
      <c r="L49" s="15"/>
      <c r="M49" s="15"/>
      <c r="N49" s="15">
        <v>1.8</v>
      </c>
      <c r="O49" s="15"/>
      <c r="P49" s="15"/>
      <c r="Q49" s="15"/>
      <c r="R49" s="15"/>
      <c r="S49" s="15"/>
      <c r="T49" s="15"/>
      <c r="U49" s="15"/>
      <c r="V49" s="15"/>
      <c r="W49" s="15"/>
    </row>
    <row r="50" ht="23.25" customHeight="1" spans="1:23">
      <c r="A50" s="13" t="s">
        <v>355</v>
      </c>
      <c r="B50" s="13" t="s">
        <v>371</v>
      </c>
      <c r="C50" s="13" t="s">
        <v>370</v>
      </c>
      <c r="D50" s="13" t="s">
        <v>42</v>
      </c>
      <c r="E50" s="13" t="s">
        <v>67</v>
      </c>
      <c r="F50" s="13" t="s">
        <v>68</v>
      </c>
      <c r="G50" s="13" t="s">
        <v>313</v>
      </c>
      <c r="H50" s="13" t="s">
        <v>219</v>
      </c>
      <c r="I50" s="15">
        <v>0.91</v>
      </c>
      <c r="J50" s="15">
        <v>0.91</v>
      </c>
      <c r="K50" s="15">
        <v>0.91</v>
      </c>
      <c r="L50" s="15"/>
      <c r="M50" s="15"/>
      <c r="N50" s="15">
        <v>0.91</v>
      </c>
      <c r="O50" s="15"/>
      <c r="P50" s="15"/>
      <c r="Q50" s="15"/>
      <c r="R50" s="15"/>
      <c r="S50" s="15"/>
      <c r="T50" s="15"/>
      <c r="U50" s="15"/>
      <c r="V50" s="15"/>
      <c r="W50" s="15"/>
    </row>
    <row r="51" ht="23.25" customHeight="1" spans="1:23">
      <c r="A51" s="13" t="s">
        <v>355</v>
      </c>
      <c r="B51" s="13" t="s">
        <v>371</v>
      </c>
      <c r="C51" s="13" t="s">
        <v>370</v>
      </c>
      <c r="D51" s="13" t="s">
        <v>42</v>
      </c>
      <c r="E51" s="13" t="s">
        <v>67</v>
      </c>
      <c r="F51" s="13" t="s">
        <v>68</v>
      </c>
      <c r="G51" s="13" t="s">
        <v>357</v>
      </c>
      <c r="H51" s="13" t="s">
        <v>223</v>
      </c>
      <c r="I51" s="15">
        <v>45</v>
      </c>
      <c r="J51" s="15">
        <v>45</v>
      </c>
      <c r="K51" s="15">
        <v>45</v>
      </c>
      <c r="L51" s="15"/>
      <c r="M51" s="15"/>
      <c r="N51" s="15">
        <v>45</v>
      </c>
      <c r="O51" s="15"/>
      <c r="P51" s="15"/>
      <c r="Q51" s="15"/>
      <c r="R51" s="15"/>
      <c r="S51" s="15"/>
      <c r="T51" s="15"/>
      <c r="U51" s="15"/>
      <c r="V51" s="15"/>
      <c r="W51" s="15"/>
    </row>
    <row r="52" ht="23.25" customHeight="1" spans="1:23">
      <c r="A52" s="13" t="s">
        <v>355</v>
      </c>
      <c r="B52" s="13" t="s">
        <v>371</v>
      </c>
      <c r="C52" s="13" t="s">
        <v>370</v>
      </c>
      <c r="D52" s="13" t="s">
        <v>42</v>
      </c>
      <c r="E52" s="13" t="s">
        <v>67</v>
      </c>
      <c r="F52" s="13" t="s">
        <v>68</v>
      </c>
      <c r="G52" s="13" t="s">
        <v>358</v>
      </c>
      <c r="H52" s="13" t="s">
        <v>209</v>
      </c>
      <c r="I52" s="15">
        <v>18</v>
      </c>
      <c r="J52" s="15">
        <v>18</v>
      </c>
      <c r="K52" s="15">
        <v>18</v>
      </c>
      <c r="L52" s="15"/>
      <c r="M52" s="15"/>
      <c r="N52" s="15">
        <v>18</v>
      </c>
      <c r="O52" s="15"/>
      <c r="P52" s="15"/>
      <c r="Q52" s="15"/>
      <c r="R52" s="15"/>
      <c r="S52" s="15"/>
      <c r="T52" s="15"/>
      <c r="U52" s="15"/>
      <c r="V52" s="15"/>
      <c r="W52" s="15"/>
    </row>
    <row r="53" ht="23.25" customHeight="1" spans="1:23">
      <c r="A53" s="13" t="s">
        <v>355</v>
      </c>
      <c r="B53" s="13" t="s">
        <v>371</v>
      </c>
      <c r="C53" s="13" t="s">
        <v>370</v>
      </c>
      <c r="D53" s="13" t="s">
        <v>42</v>
      </c>
      <c r="E53" s="13" t="s">
        <v>67</v>
      </c>
      <c r="F53" s="13" t="s">
        <v>68</v>
      </c>
      <c r="G53" s="13" t="s">
        <v>359</v>
      </c>
      <c r="H53" s="13" t="s">
        <v>235</v>
      </c>
      <c r="I53" s="15">
        <v>204.39</v>
      </c>
      <c r="J53" s="15">
        <v>204.39</v>
      </c>
      <c r="K53" s="15">
        <v>204.39</v>
      </c>
      <c r="L53" s="15"/>
      <c r="M53" s="15"/>
      <c r="N53" s="15">
        <v>204.39</v>
      </c>
      <c r="O53" s="15"/>
      <c r="P53" s="15"/>
      <c r="Q53" s="15"/>
      <c r="R53" s="15"/>
      <c r="S53" s="15"/>
      <c r="T53" s="15"/>
      <c r="U53" s="15"/>
      <c r="V53" s="15"/>
      <c r="W53" s="15"/>
    </row>
    <row r="54" ht="23.25" customHeight="1" spans="1:23">
      <c r="A54" s="13" t="s">
        <v>355</v>
      </c>
      <c r="B54" s="13" t="s">
        <v>371</v>
      </c>
      <c r="C54" s="13" t="s">
        <v>370</v>
      </c>
      <c r="D54" s="13" t="s">
        <v>42</v>
      </c>
      <c r="E54" s="13" t="s">
        <v>67</v>
      </c>
      <c r="F54" s="13" t="s">
        <v>68</v>
      </c>
      <c r="G54" s="13" t="s">
        <v>360</v>
      </c>
      <c r="H54" s="13" t="s">
        <v>236</v>
      </c>
      <c r="I54" s="15">
        <v>5</v>
      </c>
      <c r="J54" s="15">
        <v>5</v>
      </c>
      <c r="K54" s="15">
        <v>5</v>
      </c>
      <c r="L54" s="15"/>
      <c r="M54" s="15"/>
      <c r="N54" s="15">
        <v>5</v>
      </c>
      <c r="O54" s="15"/>
      <c r="P54" s="15"/>
      <c r="Q54" s="15"/>
      <c r="R54" s="15"/>
      <c r="S54" s="15"/>
      <c r="T54" s="15"/>
      <c r="U54" s="15"/>
      <c r="V54" s="15"/>
      <c r="W54" s="15"/>
    </row>
    <row r="55" ht="23.25" customHeight="1" spans="1:23">
      <c r="A55" s="13" t="s">
        <v>355</v>
      </c>
      <c r="B55" s="13" t="s">
        <v>371</v>
      </c>
      <c r="C55" s="13" t="s">
        <v>370</v>
      </c>
      <c r="D55" s="13" t="s">
        <v>42</v>
      </c>
      <c r="E55" s="13" t="s">
        <v>67</v>
      </c>
      <c r="F55" s="13" t="s">
        <v>68</v>
      </c>
      <c r="G55" s="13" t="s">
        <v>360</v>
      </c>
      <c r="H55" s="13" t="s">
        <v>236</v>
      </c>
      <c r="I55" s="15">
        <v>60</v>
      </c>
      <c r="J55" s="15">
        <v>60</v>
      </c>
      <c r="K55" s="15">
        <v>60</v>
      </c>
      <c r="L55" s="15"/>
      <c r="M55" s="15"/>
      <c r="N55" s="15">
        <v>60</v>
      </c>
      <c r="O55" s="15"/>
      <c r="P55" s="15"/>
      <c r="Q55" s="15"/>
      <c r="R55" s="15"/>
      <c r="S55" s="15"/>
      <c r="T55" s="15"/>
      <c r="U55" s="15"/>
      <c r="V55" s="15"/>
      <c r="W55" s="15"/>
    </row>
    <row r="56" ht="23.25" customHeight="1" spans="1:23">
      <c r="A56" s="13" t="s">
        <v>355</v>
      </c>
      <c r="B56" s="13" t="s">
        <v>371</v>
      </c>
      <c r="C56" s="13" t="s">
        <v>370</v>
      </c>
      <c r="D56" s="13" t="s">
        <v>42</v>
      </c>
      <c r="E56" s="13" t="s">
        <v>67</v>
      </c>
      <c r="F56" s="13" t="s">
        <v>68</v>
      </c>
      <c r="G56" s="13" t="s">
        <v>372</v>
      </c>
      <c r="H56" s="13" t="s">
        <v>203</v>
      </c>
      <c r="I56" s="15">
        <v>30</v>
      </c>
      <c r="J56" s="15">
        <v>30</v>
      </c>
      <c r="K56" s="15">
        <v>30</v>
      </c>
      <c r="L56" s="15"/>
      <c r="M56" s="15"/>
      <c r="N56" s="15">
        <v>30</v>
      </c>
      <c r="O56" s="15"/>
      <c r="P56" s="15"/>
      <c r="Q56" s="15"/>
      <c r="R56" s="15"/>
      <c r="S56" s="15"/>
      <c r="T56" s="15"/>
      <c r="U56" s="15"/>
      <c r="V56" s="15"/>
      <c r="W56" s="15"/>
    </row>
    <row r="57" ht="23.25" customHeight="1" spans="1:23">
      <c r="A57" s="13" t="s">
        <v>355</v>
      </c>
      <c r="B57" s="13" t="s">
        <v>371</v>
      </c>
      <c r="C57" s="13" t="s">
        <v>370</v>
      </c>
      <c r="D57" s="13" t="s">
        <v>42</v>
      </c>
      <c r="E57" s="13" t="s">
        <v>67</v>
      </c>
      <c r="F57" s="13" t="s">
        <v>68</v>
      </c>
      <c r="G57" s="13" t="s">
        <v>373</v>
      </c>
      <c r="H57" s="13" t="s">
        <v>206</v>
      </c>
      <c r="I57" s="15">
        <v>0.8</v>
      </c>
      <c r="J57" s="15">
        <v>0.8</v>
      </c>
      <c r="K57" s="15">
        <v>0.8</v>
      </c>
      <c r="L57" s="15"/>
      <c r="M57" s="15"/>
      <c r="N57" s="15">
        <v>0.8</v>
      </c>
      <c r="O57" s="15"/>
      <c r="P57" s="15"/>
      <c r="Q57" s="15"/>
      <c r="R57" s="15"/>
      <c r="S57" s="15"/>
      <c r="T57" s="15"/>
      <c r="U57" s="15"/>
      <c r="V57" s="15"/>
      <c r="W57" s="15"/>
    </row>
    <row r="58" ht="23.25" customHeight="1" spans="1:23">
      <c r="A58" s="13" t="s">
        <v>355</v>
      </c>
      <c r="B58" s="13" t="s">
        <v>371</v>
      </c>
      <c r="C58" s="13" t="s">
        <v>370</v>
      </c>
      <c r="D58" s="13" t="s">
        <v>42</v>
      </c>
      <c r="E58" s="13" t="s">
        <v>67</v>
      </c>
      <c r="F58" s="13" t="s">
        <v>68</v>
      </c>
      <c r="G58" s="13" t="s">
        <v>373</v>
      </c>
      <c r="H58" s="13" t="s">
        <v>206</v>
      </c>
      <c r="I58" s="15">
        <v>16</v>
      </c>
      <c r="J58" s="15">
        <v>16</v>
      </c>
      <c r="K58" s="15">
        <v>16</v>
      </c>
      <c r="L58" s="15"/>
      <c r="M58" s="15"/>
      <c r="N58" s="15">
        <v>16</v>
      </c>
      <c r="O58" s="15"/>
      <c r="P58" s="15"/>
      <c r="Q58" s="15"/>
      <c r="R58" s="15"/>
      <c r="S58" s="15"/>
      <c r="T58" s="15"/>
      <c r="U58" s="15"/>
      <c r="V58" s="15"/>
      <c r="W58" s="15"/>
    </row>
    <row r="59" ht="23.25" customHeight="1" spans="1:23">
      <c r="A59" s="13" t="s">
        <v>355</v>
      </c>
      <c r="B59" s="13" t="s">
        <v>371</v>
      </c>
      <c r="C59" s="13" t="s">
        <v>370</v>
      </c>
      <c r="D59" s="13" t="s">
        <v>42</v>
      </c>
      <c r="E59" s="13" t="s">
        <v>67</v>
      </c>
      <c r="F59" s="13" t="s">
        <v>68</v>
      </c>
      <c r="G59" s="13" t="s">
        <v>373</v>
      </c>
      <c r="H59" s="13" t="s">
        <v>206</v>
      </c>
      <c r="I59" s="15">
        <v>0.6</v>
      </c>
      <c r="J59" s="15">
        <v>0.6</v>
      </c>
      <c r="K59" s="15">
        <v>0.6</v>
      </c>
      <c r="L59" s="15"/>
      <c r="M59" s="15"/>
      <c r="N59" s="15">
        <v>0.6</v>
      </c>
      <c r="O59" s="15"/>
      <c r="P59" s="15"/>
      <c r="Q59" s="15"/>
      <c r="R59" s="15"/>
      <c r="S59" s="15"/>
      <c r="T59" s="15"/>
      <c r="U59" s="15"/>
      <c r="V59" s="15"/>
      <c r="W59" s="15"/>
    </row>
    <row r="60" ht="23.25" customHeight="1" spans="1:23">
      <c r="A60" s="13" t="s">
        <v>355</v>
      </c>
      <c r="B60" s="13" t="s">
        <v>371</v>
      </c>
      <c r="C60" s="13" t="s">
        <v>370</v>
      </c>
      <c r="D60" s="13" t="s">
        <v>42</v>
      </c>
      <c r="E60" s="13" t="s">
        <v>67</v>
      </c>
      <c r="F60" s="13" t="s">
        <v>68</v>
      </c>
      <c r="G60" s="13" t="s">
        <v>373</v>
      </c>
      <c r="H60" s="13" t="s">
        <v>206</v>
      </c>
      <c r="I60" s="15">
        <v>45.425</v>
      </c>
      <c r="J60" s="15">
        <v>45.425</v>
      </c>
      <c r="K60" s="15">
        <v>45.425</v>
      </c>
      <c r="L60" s="15"/>
      <c r="M60" s="15"/>
      <c r="N60" s="15">
        <v>45.425</v>
      </c>
      <c r="O60" s="15"/>
      <c r="P60" s="15"/>
      <c r="Q60" s="15"/>
      <c r="R60" s="15"/>
      <c r="S60" s="15"/>
      <c r="T60" s="15"/>
      <c r="U60" s="15"/>
      <c r="V60" s="15"/>
      <c r="W60" s="15"/>
    </row>
    <row r="61" ht="23.25" customHeight="1" spans="1:23">
      <c r="A61" s="13" t="s">
        <v>355</v>
      </c>
      <c r="B61" s="13" t="s">
        <v>371</v>
      </c>
      <c r="C61" s="13" t="s">
        <v>370</v>
      </c>
      <c r="D61" s="13" t="s">
        <v>42</v>
      </c>
      <c r="E61" s="13" t="s">
        <v>67</v>
      </c>
      <c r="F61" s="13" t="s">
        <v>68</v>
      </c>
      <c r="G61" s="13" t="s">
        <v>373</v>
      </c>
      <c r="H61" s="13" t="s">
        <v>206</v>
      </c>
      <c r="I61" s="15">
        <v>3.5</v>
      </c>
      <c r="J61" s="15">
        <v>3.5</v>
      </c>
      <c r="K61" s="15">
        <v>3.5</v>
      </c>
      <c r="L61" s="15"/>
      <c r="M61" s="15"/>
      <c r="N61" s="15">
        <v>3.5</v>
      </c>
      <c r="O61" s="15"/>
      <c r="P61" s="15"/>
      <c r="Q61" s="15"/>
      <c r="R61" s="15"/>
      <c r="S61" s="15"/>
      <c r="T61" s="15"/>
      <c r="U61" s="15"/>
      <c r="V61" s="15"/>
      <c r="W61" s="15"/>
    </row>
    <row r="62" ht="23.25" customHeight="1" spans="1:23">
      <c r="A62" s="13" t="s">
        <v>355</v>
      </c>
      <c r="B62" s="13" t="s">
        <v>371</v>
      </c>
      <c r="C62" s="13" t="s">
        <v>370</v>
      </c>
      <c r="D62" s="13" t="s">
        <v>42</v>
      </c>
      <c r="E62" s="13" t="s">
        <v>67</v>
      </c>
      <c r="F62" s="13" t="s">
        <v>68</v>
      </c>
      <c r="G62" s="13" t="s">
        <v>373</v>
      </c>
      <c r="H62" s="13" t="s">
        <v>206</v>
      </c>
      <c r="I62" s="15">
        <v>1.575</v>
      </c>
      <c r="J62" s="15">
        <v>1.575</v>
      </c>
      <c r="K62" s="15">
        <v>1.575</v>
      </c>
      <c r="L62" s="15"/>
      <c r="M62" s="15"/>
      <c r="N62" s="15">
        <v>1.575</v>
      </c>
      <c r="O62" s="15"/>
      <c r="P62" s="15"/>
      <c r="Q62" s="15"/>
      <c r="R62" s="15"/>
      <c r="S62" s="15"/>
      <c r="T62" s="15"/>
      <c r="U62" s="15"/>
      <c r="V62" s="15"/>
      <c r="W62" s="15"/>
    </row>
    <row r="63" ht="23.25" customHeight="1" spans="1:23">
      <c r="A63" s="13" t="s">
        <v>355</v>
      </c>
      <c r="B63" s="13" t="s">
        <v>371</v>
      </c>
      <c r="C63" s="13" t="s">
        <v>370</v>
      </c>
      <c r="D63" s="13" t="s">
        <v>42</v>
      </c>
      <c r="E63" s="13" t="s">
        <v>67</v>
      </c>
      <c r="F63" s="13" t="s">
        <v>68</v>
      </c>
      <c r="G63" s="13" t="s">
        <v>369</v>
      </c>
      <c r="H63" s="13" t="s">
        <v>251</v>
      </c>
      <c r="I63" s="15">
        <v>90</v>
      </c>
      <c r="J63" s="15">
        <v>90</v>
      </c>
      <c r="K63" s="15">
        <v>90</v>
      </c>
      <c r="L63" s="15"/>
      <c r="M63" s="15"/>
      <c r="N63" s="15">
        <v>90</v>
      </c>
      <c r="O63" s="15"/>
      <c r="P63" s="15"/>
      <c r="Q63" s="15"/>
      <c r="R63" s="15"/>
      <c r="S63" s="15"/>
      <c r="T63" s="15"/>
      <c r="U63" s="15"/>
      <c r="V63" s="15"/>
      <c r="W63" s="15"/>
    </row>
    <row r="64" ht="23.25" customHeight="1" spans="1:23">
      <c r="A64" s="13"/>
      <c r="B64" s="13"/>
      <c r="C64" s="13" t="s">
        <v>374</v>
      </c>
      <c r="D64" s="13"/>
      <c r="E64" s="13"/>
      <c r="F64" s="13"/>
      <c r="G64" s="13"/>
      <c r="H64" s="13"/>
      <c r="I64" s="15">
        <v>420</v>
      </c>
      <c r="J64" s="15">
        <v>420</v>
      </c>
      <c r="K64" s="15">
        <v>420</v>
      </c>
      <c r="L64" s="15"/>
      <c r="M64" s="15"/>
      <c r="N64" s="15">
        <v>420</v>
      </c>
      <c r="O64" s="15"/>
      <c r="P64" s="15"/>
      <c r="Q64" s="15"/>
      <c r="R64" s="15"/>
      <c r="S64" s="15"/>
      <c r="T64" s="15"/>
      <c r="U64" s="15"/>
      <c r="V64" s="15"/>
      <c r="W64" s="15"/>
    </row>
    <row r="65" ht="23.25" customHeight="1" spans="1:23">
      <c r="A65" s="13" t="s">
        <v>355</v>
      </c>
      <c r="B65" s="13" t="s">
        <v>375</v>
      </c>
      <c r="C65" s="13" t="s">
        <v>374</v>
      </c>
      <c r="D65" s="13" t="s">
        <v>42</v>
      </c>
      <c r="E65" s="13" t="s">
        <v>67</v>
      </c>
      <c r="F65" s="13" t="s">
        <v>68</v>
      </c>
      <c r="G65" s="13" t="s">
        <v>317</v>
      </c>
      <c r="H65" s="13" t="s">
        <v>210</v>
      </c>
      <c r="I65" s="15">
        <v>5</v>
      </c>
      <c r="J65" s="15">
        <v>5</v>
      </c>
      <c r="K65" s="15">
        <v>5</v>
      </c>
      <c r="L65" s="15"/>
      <c r="M65" s="15"/>
      <c r="N65" s="15">
        <v>5</v>
      </c>
      <c r="O65" s="15"/>
      <c r="P65" s="15"/>
      <c r="Q65" s="15"/>
      <c r="R65" s="15"/>
      <c r="S65" s="15"/>
      <c r="T65" s="15"/>
      <c r="U65" s="15"/>
      <c r="V65" s="15"/>
      <c r="W65" s="15"/>
    </row>
    <row r="66" ht="23.25" customHeight="1" spans="1:23">
      <c r="A66" s="13" t="s">
        <v>355</v>
      </c>
      <c r="B66" s="13" t="s">
        <v>375</v>
      </c>
      <c r="C66" s="13" t="s">
        <v>374</v>
      </c>
      <c r="D66" s="13" t="s">
        <v>42</v>
      </c>
      <c r="E66" s="13" t="s">
        <v>67</v>
      </c>
      <c r="F66" s="13" t="s">
        <v>68</v>
      </c>
      <c r="G66" s="13" t="s">
        <v>368</v>
      </c>
      <c r="H66" s="13" t="s">
        <v>212</v>
      </c>
      <c r="I66" s="15">
        <v>15</v>
      </c>
      <c r="J66" s="15">
        <v>15</v>
      </c>
      <c r="K66" s="15">
        <v>15</v>
      </c>
      <c r="L66" s="15"/>
      <c r="M66" s="15"/>
      <c r="N66" s="15">
        <v>15</v>
      </c>
      <c r="O66" s="15"/>
      <c r="P66" s="15"/>
      <c r="Q66" s="15"/>
      <c r="R66" s="15"/>
      <c r="S66" s="15"/>
      <c r="T66" s="15"/>
      <c r="U66" s="15"/>
      <c r="V66" s="15"/>
      <c r="W66" s="15"/>
    </row>
    <row r="67" ht="23.25" customHeight="1" spans="1:23">
      <c r="A67" s="13" t="s">
        <v>355</v>
      </c>
      <c r="B67" s="13" t="s">
        <v>375</v>
      </c>
      <c r="C67" s="13" t="s">
        <v>374</v>
      </c>
      <c r="D67" s="13" t="s">
        <v>42</v>
      </c>
      <c r="E67" s="13" t="s">
        <v>67</v>
      </c>
      <c r="F67" s="13" t="s">
        <v>68</v>
      </c>
      <c r="G67" s="13" t="s">
        <v>357</v>
      </c>
      <c r="H67" s="13" t="s">
        <v>223</v>
      </c>
      <c r="I67" s="15">
        <v>35</v>
      </c>
      <c r="J67" s="15">
        <v>35</v>
      </c>
      <c r="K67" s="15">
        <v>35</v>
      </c>
      <c r="L67" s="15"/>
      <c r="M67" s="15"/>
      <c r="N67" s="15">
        <v>35</v>
      </c>
      <c r="O67" s="15"/>
      <c r="P67" s="15"/>
      <c r="Q67" s="15"/>
      <c r="R67" s="15"/>
      <c r="S67" s="15"/>
      <c r="T67" s="15"/>
      <c r="U67" s="15"/>
      <c r="V67" s="15"/>
      <c r="W67" s="15"/>
    </row>
    <row r="68" ht="23.25" customHeight="1" spans="1:23">
      <c r="A68" s="13" t="s">
        <v>355</v>
      </c>
      <c r="B68" s="13" t="s">
        <v>375</v>
      </c>
      <c r="C68" s="13" t="s">
        <v>374</v>
      </c>
      <c r="D68" s="13" t="s">
        <v>42</v>
      </c>
      <c r="E68" s="13" t="s">
        <v>67</v>
      </c>
      <c r="F68" s="13" t="s">
        <v>68</v>
      </c>
      <c r="G68" s="13" t="s">
        <v>358</v>
      </c>
      <c r="H68" s="13" t="s">
        <v>209</v>
      </c>
      <c r="I68" s="15">
        <v>15</v>
      </c>
      <c r="J68" s="15">
        <v>15</v>
      </c>
      <c r="K68" s="15">
        <v>15</v>
      </c>
      <c r="L68" s="15"/>
      <c r="M68" s="15"/>
      <c r="N68" s="15">
        <v>15</v>
      </c>
      <c r="O68" s="15"/>
      <c r="P68" s="15"/>
      <c r="Q68" s="15"/>
      <c r="R68" s="15"/>
      <c r="S68" s="15"/>
      <c r="T68" s="15"/>
      <c r="U68" s="15"/>
      <c r="V68" s="15"/>
      <c r="W68" s="15"/>
    </row>
    <row r="69" ht="23.25" customHeight="1" spans="1:23">
      <c r="A69" s="13" t="s">
        <v>355</v>
      </c>
      <c r="B69" s="13" t="s">
        <v>375</v>
      </c>
      <c r="C69" s="13" t="s">
        <v>374</v>
      </c>
      <c r="D69" s="13" t="s">
        <v>42</v>
      </c>
      <c r="E69" s="13" t="s">
        <v>67</v>
      </c>
      <c r="F69" s="13" t="s">
        <v>68</v>
      </c>
      <c r="G69" s="13" t="s">
        <v>376</v>
      </c>
      <c r="H69" s="13" t="s">
        <v>227</v>
      </c>
      <c r="I69" s="15">
        <v>24</v>
      </c>
      <c r="J69" s="15">
        <v>24</v>
      </c>
      <c r="K69" s="15">
        <v>24</v>
      </c>
      <c r="L69" s="15"/>
      <c r="M69" s="15"/>
      <c r="N69" s="15">
        <v>24</v>
      </c>
      <c r="O69" s="15"/>
      <c r="P69" s="15"/>
      <c r="Q69" s="15"/>
      <c r="R69" s="15"/>
      <c r="S69" s="15"/>
      <c r="T69" s="15"/>
      <c r="U69" s="15"/>
      <c r="V69" s="15"/>
      <c r="W69" s="15"/>
    </row>
    <row r="70" ht="23.25" customHeight="1" spans="1:23">
      <c r="A70" s="13" t="s">
        <v>355</v>
      </c>
      <c r="B70" s="13" t="s">
        <v>375</v>
      </c>
      <c r="C70" s="13" t="s">
        <v>374</v>
      </c>
      <c r="D70" s="13" t="s">
        <v>42</v>
      </c>
      <c r="E70" s="13" t="s">
        <v>67</v>
      </c>
      <c r="F70" s="13" t="s">
        <v>68</v>
      </c>
      <c r="G70" s="13" t="s">
        <v>359</v>
      </c>
      <c r="H70" s="13" t="s">
        <v>235</v>
      </c>
      <c r="I70" s="15">
        <v>21.2</v>
      </c>
      <c r="J70" s="15">
        <v>21.2</v>
      </c>
      <c r="K70" s="15">
        <v>21.2</v>
      </c>
      <c r="L70" s="15"/>
      <c r="M70" s="15"/>
      <c r="N70" s="15">
        <v>21.2</v>
      </c>
      <c r="O70" s="15"/>
      <c r="P70" s="15"/>
      <c r="Q70" s="15"/>
      <c r="R70" s="15"/>
      <c r="S70" s="15"/>
      <c r="T70" s="15"/>
      <c r="U70" s="15"/>
      <c r="V70" s="15"/>
      <c r="W70" s="15"/>
    </row>
    <row r="71" ht="23.25" customHeight="1" spans="1:23">
      <c r="A71" s="13" t="s">
        <v>355</v>
      </c>
      <c r="B71" s="13" t="s">
        <v>375</v>
      </c>
      <c r="C71" s="13" t="s">
        <v>374</v>
      </c>
      <c r="D71" s="13" t="s">
        <v>42</v>
      </c>
      <c r="E71" s="13" t="s">
        <v>67</v>
      </c>
      <c r="F71" s="13" t="s">
        <v>68</v>
      </c>
      <c r="G71" s="13" t="s">
        <v>360</v>
      </c>
      <c r="H71" s="13" t="s">
        <v>236</v>
      </c>
      <c r="I71" s="15">
        <v>15</v>
      </c>
      <c r="J71" s="15">
        <v>15</v>
      </c>
      <c r="K71" s="15">
        <v>15</v>
      </c>
      <c r="L71" s="15"/>
      <c r="M71" s="15"/>
      <c r="N71" s="15">
        <v>15</v>
      </c>
      <c r="O71" s="15"/>
      <c r="P71" s="15"/>
      <c r="Q71" s="15"/>
      <c r="R71" s="15"/>
      <c r="S71" s="15"/>
      <c r="T71" s="15"/>
      <c r="U71" s="15"/>
      <c r="V71" s="15"/>
      <c r="W71" s="15"/>
    </row>
    <row r="72" ht="23.25" customHeight="1" spans="1:23">
      <c r="A72" s="13" t="s">
        <v>355</v>
      </c>
      <c r="B72" s="13" t="s">
        <v>375</v>
      </c>
      <c r="C72" s="13" t="s">
        <v>374</v>
      </c>
      <c r="D72" s="13" t="s">
        <v>42</v>
      </c>
      <c r="E72" s="13" t="s">
        <v>67</v>
      </c>
      <c r="F72" s="13" t="s">
        <v>68</v>
      </c>
      <c r="G72" s="13" t="s">
        <v>360</v>
      </c>
      <c r="H72" s="13" t="s">
        <v>236</v>
      </c>
      <c r="I72" s="15">
        <v>130.8</v>
      </c>
      <c r="J72" s="15">
        <v>130.8</v>
      </c>
      <c r="K72" s="15">
        <v>130.8</v>
      </c>
      <c r="L72" s="15"/>
      <c r="M72" s="15"/>
      <c r="N72" s="15">
        <v>130.8</v>
      </c>
      <c r="O72" s="15"/>
      <c r="P72" s="15"/>
      <c r="Q72" s="15"/>
      <c r="R72" s="15"/>
      <c r="S72" s="15"/>
      <c r="T72" s="15"/>
      <c r="U72" s="15"/>
      <c r="V72" s="15"/>
      <c r="W72" s="15"/>
    </row>
    <row r="73" ht="23.25" customHeight="1" spans="1:23">
      <c r="A73" s="13" t="s">
        <v>355</v>
      </c>
      <c r="B73" s="13" t="s">
        <v>375</v>
      </c>
      <c r="C73" s="13" t="s">
        <v>374</v>
      </c>
      <c r="D73" s="13" t="s">
        <v>42</v>
      </c>
      <c r="E73" s="13" t="s">
        <v>67</v>
      </c>
      <c r="F73" s="13" t="s">
        <v>68</v>
      </c>
      <c r="G73" s="13" t="s">
        <v>360</v>
      </c>
      <c r="H73" s="13" t="s">
        <v>236</v>
      </c>
      <c r="I73" s="15">
        <v>4</v>
      </c>
      <c r="J73" s="15">
        <v>4</v>
      </c>
      <c r="K73" s="15">
        <v>4</v>
      </c>
      <c r="L73" s="15"/>
      <c r="M73" s="15"/>
      <c r="N73" s="15">
        <v>4</v>
      </c>
      <c r="O73" s="15"/>
      <c r="P73" s="15"/>
      <c r="Q73" s="15"/>
      <c r="R73" s="15"/>
      <c r="S73" s="15"/>
      <c r="T73" s="15"/>
      <c r="U73" s="15"/>
      <c r="V73" s="15"/>
      <c r="W73" s="15"/>
    </row>
    <row r="74" ht="23.25" customHeight="1" spans="1:23">
      <c r="A74" s="13" t="s">
        <v>355</v>
      </c>
      <c r="B74" s="13" t="s">
        <v>375</v>
      </c>
      <c r="C74" s="13" t="s">
        <v>374</v>
      </c>
      <c r="D74" s="13" t="s">
        <v>42</v>
      </c>
      <c r="E74" s="13" t="s">
        <v>67</v>
      </c>
      <c r="F74" s="13" t="s">
        <v>68</v>
      </c>
      <c r="G74" s="13" t="s">
        <v>360</v>
      </c>
      <c r="H74" s="13" t="s">
        <v>236</v>
      </c>
      <c r="I74" s="15">
        <v>15</v>
      </c>
      <c r="J74" s="15">
        <v>15</v>
      </c>
      <c r="K74" s="15">
        <v>15</v>
      </c>
      <c r="L74" s="15"/>
      <c r="M74" s="15"/>
      <c r="N74" s="15">
        <v>15</v>
      </c>
      <c r="O74" s="15"/>
      <c r="P74" s="15"/>
      <c r="Q74" s="15"/>
      <c r="R74" s="15"/>
      <c r="S74" s="15"/>
      <c r="T74" s="15"/>
      <c r="U74" s="15"/>
      <c r="V74" s="15"/>
      <c r="W74" s="15"/>
    </row>
    <row r="75" ht="23.25" customHeight="1" spans="1:23">
      <c r="A75" s="13" t="s">
        <v>355</v>
      </c>
      <c r="B75" s="13" t="s">
        <v>375</v>
      </c>
      <c r="C75" s="13" t="s">
        <v>374</v>
      </c>
      <c r="D75" s="13" t="s">
        <v>42</v>
      </c>
      <c r="E75" s="13" t="s">
        <v>67</v>
      </c>
      <c r="F75" s="13" t="s">
        <v>68</v>
      </c>
      <c r="G75" s="13" t="s">
        <v>360</v>
      </c>
      <c r="H75" s="13" t="s">
        <v>236</v>
      </c>
      <c r="I75" s="15">
        <v>35</v>
      </c>
      <c r="J75" s="15">
        <v>35</v>
      </c>
      <c r="K75" s="15">
        <v>35</v>
      </c>
      <c r="L75" s="15"/>
      <c r="M75" s="15"/>
      <c r="N75" s="15">
        <v>35</v>
      </c>
      <c r="O75" s="15"/>
      <c r="P75" s="15"/>
      <c r="Q75" s="15"/>
      <c r="R75" s="15"/>
      <c r="S75" s="15"/>
      <c r="T75" s="15"/>
      <c r="U75" s="15"/>
      <c r="V75" s="15"/>
      <c r="W75" s="15"/>
    </row>
    <row r="76" ht="23.25" customHeight="1" spans="1:23">
      <c r="A76" s="13" t="s">
        <v>355</v>
      </c>
      <c r="B76" s="13" t="s">
        <v>375</v>
      </c>
      <c r="C76" s="13" t="s">
        <v>374</v>
      </c>
      <c r="D76" s="13" t="s">
        <v>42</v>
      </c>
      <c r="E76" s="13" t="s">
        <v>67</v>
      </c>
      <c r="F76" s="13" t="s">
        <v>68</v>
      </c>
      <c r="G76" s="13" t="s">
        <v>316</v>
      </c>
      <c r="H76" s="13" t="s">
        <v>211</v>
      </c>
      <c r="I76" s="15">
        <v>35</v>
      </c>
      <c r="J76" s="15">
        <v>35</v>
      </c>
      <c r="K76" s="15">
        <v>35</v>
      </c>
      <c r="L76" s="15"/>
      <c r="M76" s="15"/>
      <c r="N76" s="15">
        <v>35</v>
      </c>
      <c r="O76" s="15"/>
      <c r="P76" s="15"/>
      <c r="Q76" s="15"/>
      <c r="R76" s="15"/>
      <c r="S76" s="15"/>
      <c r="T76" s="15"/>
      <c r="U76" s="15"/>
      <c r="V76" s="15"/>
      <c r="W76" s="15"/>
    </row>
    <row r="77" ht="23.25" customHeight="1" spans="1:23">
      <c r="A77" s="13" t="s">
        <v>355</v>
      </c>
      <c r="B77" s="13" t="s">
        <v>375</v>
      </c>
      <c r="C77" s="13" t="s">
        <v>374</v>
      </c>
      <c r="D77" s="13" t="s">
        <v>42</v>
      </c>
      <c r="E77" s="13" t="s">
        <v>67</v>
      </c>
      <c r="F77" s="13" t="s">
        <v>68</v>
      </c>
      <c r="G77" s="13" t="s">
        <v>362</v>
      </c>
      <c r="H77" s="13" t="s">
        <v>250</v>
      </c>
      <c r="I77" s="15">
        <v>40</v>
      </c>
      <c r="J77" s="15">
        <v>40</v>
      </c>
      <c r="K77" s="15">
        <v>40</v>
      </c>
      <c r="L77" s="15"/>
      <c r="M77" s="15"/>
      <c r="N77" s="15">
        <v>40</v>
      </c>
      <c r="O77" s="15"/>
      <c r="P77" s="15"/>
      <c r="Q77" s="15"/>
      <c r="R77" s="15"/>
      <c r="S77" s="15"/>
      <c r="T77" s="15"/>
      <c r="U77" s="15"/>
      <c r="V77" s="15"/>
      <c r="W77" s="15"/>
    </row>
    <row r="78" ht="23.25" customHeight="1" spans="1:23">
      <c r="A78" s="13" t="s">
        <v>355</v>
      </c>
      <c r="B78" s="13" t="s">
        <v>375</v>
      </c>
      <c r="C78" s="13" t="s">
        <v>374</v>
      </c>
      <c r="D78" s="13" t="s">
        <v>42</v>
      </c>
      <c r="E78" s="13" t="s">
        <v>67</v>
      </c>
      <c r="F78" s="13" t="s">
        <v>68</v>
      </c>
      <c r="G78" s="13" t="s">
        <v>369</v>
      </c>
      <c r="H78" s="13" t="s">
        <v>251</v>
      </c>
      <c r="I78" s="15">
        <v>15</v>
      </c>
      <c r="J78" s="15">
        <v>15</v>
      </c>
      <c r="K78" s="15">
        <v>15</v>
      </c>
      <c r="L78" s="15"/>
      <c r="M78" s="15"/>
      <c r="N78" s="15">
        <v>15</v>
      </c>
      <c r="O78" s="15"/>
      <c r="P78" s="15"/>
      <c r="Q78" s="15"/>
      <c r="R78" s="15"/>
      <c r="S78" s="15"/>
      <c r="T78" s="15"/>
      <c r="U78" s="15"/>
      <c r="V78" s="15"/>
      <c r="W78" s="15"/>
    </row>
    <row r="79" ht="23.25" customHeight="1" spans="1:23">
      <c r="A79" s="13" t="s">
        <v>355</v>
      </c>
      <c r="B79" s="13" t="s">
        <v>375</v>
      </c>
      <c r="C79" s="13" t="s">
        <v>374</v>
      </c>
      <c r="D79" s="13" t="s">
        <v>42</v>
      </c>
      <c r="E79" s="13" t="s">
        <v>67</v>
      </c>
      <c r="F79" s="13" t="s">
        <v>68</v>
      </c>
      <c r="G79" s="13" t="s">
        <v>363</v>
      </c>
      <c r="H79" s="13" t="s">
        <v>252</v>
      </c>
      <c r="I79" s="15">
        <v>15</v>
      </c>
      <c r="J79" s="15">
        <v>15</v>
      </c>
      <c r="K79" s="15">
        <v>15</v>
      </c>
      <c r="L79" s="15"/>
      <c r="M79" s="15"/>
      <c r="N79" s="15">
        <v>15</v>
      </c>
      <c r="O79" s="15"/>
      <c r="P79" s="15"/>
      <c r="Q79" s="15"/>
      <c r="R79" s="15"/>
      <c r="S79" s="15"/>
      <c r="T79" s="15"/>
      <c r="U79" s="15"/>
      <c r="V79" s="15"/>
      <c r="W79" s="15"/>
    </row>
    <row r="80" ht="23.25" customHeight="1" spans="1:23">
      <c r="A80" s="13"/>
      <c r="B80" s="13"/>
      <c r="C80" s="13" t="s">
        <v>377</v>
      </c>
      <c r="D80" s="13"/>
      <c r="E80" s="13"/>
      <c r="F80" s="13"/>
      <c r="G80" s="13"/>
      <c r="H80" s="13"/>
      <c r="I80" s="15">
        <v>2590</v>
      </c>
      <c r="J80" s="15">
        <v>2590</v>
      </c>
      <c r="K80" s="15">
        <v>2590</v>
      </c>
      <c r="L80" s="15"/>
      <c r="M80" s="15"/>
      <c r="N80" s="15">
        <v>2590</v>
      </c>
      <c r="O80" s="15"/>
      <c r="P80" s="15"/>
      <c r="Q80" s="15"/>
      <c r="R80" s="15"/>
      <c r="S80" s="15"/>
      <c r="T80" s="15"/>
      <c r="U80" s="15"/>
      <c r="V80" s="15"/>
      <c r="W80" s="15"/>
    </row>
    <row r="81" ht="23.25" customHeight="1" spans="1:23">
      <c r="A81" s="13" t="s">
        <v>355</v>
      </c>
      <c r="B81" s="13" t="s">
        <v>378</v>
      </c>
      <c r="C81" s="13" t="s">
        <v>377</v>
      </c>
      <c r="D81" s="13" t="s">
        <v>42</v>
      </c>
      <c r="E81" s="13" t="s">
        <v>63</v>
      </c>
      <c r="F81" s="13" t="s">
        <v>64</v>
      </c>
      <c r="G81" s="13" t="s">
        <v>360</v>
      </c>
      <c r="H81" s="13" t="s">
        <v>236</v>
      </c>
      <c r="I81" s="15">
        <v>2515.852</v>
      </c>
      <c r="J81" s="15">
        <v>2515.852</v>
      </c>
      <c r="K81" s="15">
        <v>2515.852</v>
      </c>
      <c r="L81" s="15"/>
      <c r="M81" s="15"/>
      <c r="N81" s="15">
        <v>2515.852</v>
      </c>
      <c r="O81" s="15"/>
      <c r="P81" s="15"/>
      <c r="Q81" s="15"/>
      <c r="R81" s="15"/>
      <c r="S81" s="15"/>
      <c r="T81" s="15"/>
      <c r="U81" s="15"/>
      <c r="V81" s="15"/>
      <c r="W81" s="15"/>
    </row>
    <row r="82" ht="23.25" customHeight="1" spans="1:23">
      <c r="A82" s="13" t="s">
        <v>355</v>
      </c>
      <c r="B82" s="13" t="s">
        <v>378</v>
      </c>
      <c r="C82" s="13" t="s">
        <v>377</v>
      </c>
      <c r="D82" s="13" t="s">
        <v>42</v>
      </c>
      <c r="E82" s="13" t="s">
        <v>63</v>
      </c>
      <c r="F82" s="13" t="s">
        <v>64</v>
      </c>
      <c r="G82" s="13" t="s">
        <v>316</v>
      </c>
      <c r="H82" s="13" t="s">
        <v>211</v>
      </c>
      <c r="I82" s="15">
        <v>74.148</v>
      </c>
      <c r="J82" s="15">
        <v>74.148</v>
      </c>
      <c r="K82" s="15">
        <v>74.148</v>
      </c>
      <c r="L82" s="15"/>
      <c r="M82" s="15"/>
      <c r="N82" s="15">
        <v>74.148</v>
      </c>
      <c r="O82" s="15"/>
      <c r="P82" s="15"/>
      <c r="Q82" s="15"/>
      <c r="R82" s="15"/>
      <c r="S82" s="15"/>
      <c r="T82" s="15"/>
      <c r="U82" s="15"/>
      <c r="V82" s="15"/>
      <c r="W82" s="15"/>
    </row>
    <row r="83" ht="23.25" customHeight="1" spans="1:23">
      <c r="A83" s="13"/>
      <c r="B83" s="13"/>
      <c r="C83" s="13" t="s">
        <v>379</v>
      </c>
      <c r="D83" s="13"/>
      <c r="E83" s="13"/>
      <c r="F83" s="13"/>
      <c r="G83" s="13"/>
      <c r="H83" s="13"/>
      <c r="I83" s="15">
        <v>2240</v>
      </c>
      <c r="J83" s="15">
        <v>2240</v>
      </c>
      <c r="K83" s="15">
        <v>2240</v>
      </c>
      <c r="L83" s="15"/>
      <c r="M83" s="15"/>
      <c r="N83" s="15">
        <v>2240</v>
      </c>
      <c r="O83" s="15"/>
      <c r="P83" s="15"/>
      <c r="Q83" s="15"/>
      <c r="R83" s="15"/>
      <c r="S83" s="15"/>
      <c r="T83" s="15"/>
      <c r="U83" s="15"/>
      <c r="V83" s="15"/>
      <c r="W83" s="15"/>
    </row>
    <row r="84" ht="23.25" customHeight="1" spans="1:23">
      <c r="A84" s="13" t="s">
        <v>355</v>
      </c>
      <c r="B84" s="13" t="s">
        <v>380</v>
      </c>
      <c r="C84" s="13" t="s">
        <v>379</v>
      </c>
      <c r="D84" s="13" t="s">
        <v>42</v>
      </c>
      <c r="E84" s="13" t="s">
        <v>65</v>
      </c>
      <c r="F84" s="13" t="s">
        <v>66</v>
      </c>
      <c r="G84" s="13" t="s">
        <v>312</v>
      </c>
      <c r="H84" s="13" t="s">
        <v>217</v>
      </c>
      <c r="I84" s="15">
        <v>30</v>
      </c>
      <c r="J84" s="15">
        <v>30</v>
      </c>
      <c r="K84" s="15">
        <v>30</v>
      </c>
      <c r="L84" s="15"/>
      <c r="M84" s="15"/>
      <c r="N84" s="15">
        <v>30</v>
      </c>
      <c r="O84" s="15"/>
      <c r="P84" s="15"/>
      <c r="Q84" s="15"/>
      <c r="R84" s="15"/>
      <c r="S84" s="15"/>
      <c r="T84" s="15"/>
      <c r="U84" s="15"/>
      <c r="V84" s="15"/>
      <c r="W84" s="15"/>
    </row>
    <row r="85" ht="23.25" customHeight="1" spans="1:23">
      <c r="A85" s="13" t="s">
        <v>355</v>
      </c>
      <c r="B85" s="13" t="s">
        <v>380</v>
      </c>
      <c r="C85" s="13" t="s">
        <v>379</v>
      </c>
      <c r="D85" s="13" t="s">
        <v>42</v>
      </c>
      <c r="E85" s="13" t="s">
        <v>65</v>
      </c>
      <c r="F85" s="13" t="s">
        <v>66</v>
      </c>
      <c r="G85" s="13" t="s">
        <v>313</v>
      </c>
      <c r="H85" s="13" t="s">
        <v>219</v>
      </c>
      <c r="I85" s="15">
        <v>30</v>
      </c>
      <c r="J85" s="15">
        <v>30</v>
      </c>
      <c r="K85" s="15">
        <v>30</v>
      </c>
      <c r="L85" s="15"/>
      <c r="M85" s="15"/>
      <c r="N85" s="15">
        <v>30</v>
      </c>
      <c r="O85" s="15"/>
      <c r="P85" s="15"/>
      <c r="Q85" s="15"/>
      <c r="R85" s="15"/>
      <c r="S85" s="15"/>
      <c r="T85" s="15"/>
      <c r="U85" s="15"/>
      <c r="V85" s="15"/>
      <c r="W85" s="15"/>
    </row>
    <row r="86" ht="23.25" customHeight="1" spans="1:23">
      <c r="A86" s="13" t="s">
        <v>355</v>
      </c>
      <c r="B86" s="13" t="s">
        <v>380</v>
      </c>
      <c r="C86" s="13" t="s">
        <v>379</v>
      </c>
      <c r="D86" s="13" t="s">
        <v>42</v>
      </c>
      <c r="E86" s="13" t="s">
        <v>65</v>
      </c>
      <c r="F86" s="13" t="s">
        <v>66</v>
      </c>
      <c r="G86" s="13" t="s">
        <v>313</v>
      </c>
      <c r="H86" s="13" t="s">
        <v>219</v>
      </c>
      <c r="I86" s="15">
        <v>65</v>
      </c>
      <c r="J86" s="15">
        <v>65</v>
      </c>
      <c r="K86" s="15">
        <v>65</v>
      </c>
      <c r="L86" s="15"/>
      <c r="M86" s="15"/>
      <c r="N86" s="15">
        <v>65</v>
      </c>
      <c r="O86" s="15"/>
      <c r="P86" s="15"/>
      <c r="Q86" s="15"/>
      <c r="R86" s="15"/>
      <c r="S86" s="15"/>
      <c r="T86" s="15"/>
      <c r="U86" s="15"/>
      <c r="V86" s="15"/>
      <c r="W86" s="15"/>
    </row>
    <row r="87" ht="23.25" customHeight="1" spans="1:23">
      <c r="A87" s="13" t="s">
        <v>355</v>
      </c>
      <c r="B87" s="13" t="s">
        <v>380</v>
      </c>
      <c r="C87" s="13" t="s">
        <v>379</v>
      </c>
      <c r="D87" s="13" t="s">
        <v>42</v>
      </c>
      <c r="E87" s="13" t="s">
        <v>65</v>
      </c>
      <c r="F87" s="13" t="s">
        <v>66</v>
      </c>
      <c r="G87" s="13" t="s">
        <v>313</v>
      </c>
      <c r="H87" s="13" t="s">
        <v>219</v>
      </c>
      <c r="I87" s="15">
        <v>80</v>
      </c>
      <c r="J87" s="15">
        <v>80</v>
      </c>
      <c r="K87" s="15">
        <v>80</v>
      </c>
      <c r="L87" s="15"/>
      <c r="M87" s="15"/>
      <c r="N87" s="15">
        <v>80</v>
      </c>
      <c r="O87" s="15"/>
      <c r="P87" s="15"/>
      <c r="Q87" s="15"/>
      <c r="R87" s="15"/>
      <c r="S87" s="15"/>
      <c r="T87" s="15"/>
      <c r="U87" s="15"/>
      <c r="V87" s="15"/>
      <c r="W87" s="15"/>
    </row>
    <row r="88" ht="23.25" customHeight="1" spans="1:23">
      <c r="A88" s="13" t="s">
        <v>355</v>
      </c>
      <c r="B88" s="13" t="s">
        <v>380</v>
      </c>
      <c r="C88" s="13" t="s">
        <v>379</v>
      </c>
      <c r="D88" s="13" t="s">
        <v>42</v>
      </c>
      <c r="E88" s="13" t="s">
        <v>65</v>
      </c>
      <c r="F88" s="13" t="s">
        <v>66</v>
      </c>
      <c r="G88" s="13" t="s">
        <v>313</v>
      </c>
      <c r="H88" s="13" t="s">
        <v>219</v>
      </c>
      <c r="I88" s="15">
        <v>3.6</v>
      </c>
      <c r="J88" s="15">
        <v>3.6</v>
      </c>
      <c r="K88" s="15">
        <v>3.6</v>
      </c>
      <c r="L88" s="15"/>
      <c r="M88" s="15"/>
      <c r="N88" s="15">
        <v>3.6</v>
      </c>
      <c r="O88" s="15"/>
      <c r="P88" s="15"/>
      <c r="Q88" s="15"/>
      <c r="R88" s="15"/>
      <c r="S88" s="15"/>
      <c r="T88" s="15"/>
      <c r="U88" s="15"/>
      <c r="V88" s="15"/>
      <c r="W88" s="15"/>
    </row>
    <row r="89" ht="23.25" customHeight="1" spans="1:23">
      <c r="A89" s="13" t="s">
        <v>355</v>
      </c>
      <c r="B89" s="13" t="s">
        <v>380</v>
      </c>
      <c r="C89" s="13" t="s">
        <v>379</v>
      </c>
      <c r="D89" s="13" t="s">
        <v>42</v>
      </c>
      <c r="E89" s="13" t="s">
        <v>65</v>
      </c>
      <c r="F89" s="13" t="s">
        <v>66</v>
      </c>
      <c r="G89" s="13" t="s">
        <v>358</v>
      </c>
      <c r="H89" s="13" t="s">
        <v>209</v>
      </c>
      <c r="I89" s="15">
        <v>5</v>
      </c>
      <c r="J89" s="15">
        <v>5</v>
      </c>
      <c r="K89" s="15">
        <v>5</v>
      </c>
      <c r="L89" s="15"/>
      <c r="M89" s="15"/>
      <c r="N89" s="15">
        <v>5</v>
      </c>
      <c r="O89" s="15"/>
      <c r="P89" s="15"/>
      <c r="Q89" s="15"/>
      <c r="R89" s="15"/>
      <c r="S89" s="15"/>
      <c r="T89" s="15"/>
      <c r="U89" s="15"/>
      <c r="V89" s="15"/>
      <c r="W89" s="15"/>
    </row>
    <row r="90" ht="23.25" customHeight="1" spans="1:23">
      <c r="A90" s="13" t="s">
        <v>355</v>
      </c>
      <c r="B90" s="13" t="s">
        <v>380</v>
      </c>
      <c r="C90" s="13" t="s">
        <v>379</v>
      </c>
      <c r="D90" s="13" t="s">
        <v>42</v>
      </c>
      <c r="E90" s="13" t="s">
        <v>65</v>
      </c>
      <c r="F90" s="13" t="s">
        <v>66</v>
      </c>
      <c r="G90" s="13" t="s">
        <v>358</v>
      </c>
      <c r="H90" s="13" t="s">
        <v>209</v>
      </c>
      <c r="I90" s="15">
        <v>23.7</v>
      </c>
      <c r="J90" s="15">
        <v>23.7</v>
      </c>
      <c r="K90" s="15">
        <v>23.7</v>
      </c>
      <c r="L90" s="15"/>
      <c r="M90" s="15"/>
      <c r="N90" s="15">
        <v>23.7</v>
      </c>
      <c r="O90" s="15"/>
      <c r="P90" s="15"/>
      <c r="Q90" s="15"/>
      <c r="R90" s="15"/>
      <c r="S90" s="15"/>
      <c r="T90" s="15"/>
      <c r="U90" s="15"/>
      <c r="V90" s="15"/>
      <c r="W90" s="15"/>
    </row>
    <row r="91" ht="23.25" customHeight="1" spans="1:23">
      <c r="A91" s="13" t="s">
        <v>355</v>
      </c>
      <c r="B91" s="13" t="s">
        <v>380</v>
      </c>
      <c r="C91" s="13" t="s">
        <v>379</v>
      </c>
      <c r="D91" s="13" t="s">
        <v>42</v>
      </c>
      <c r="E91" s="13" t="s">
        <v>65</v>
      </c>
      <c r="F91" s="13" t="s">
        <v>66</v>
      </c>
      <c r="G91" s="13" t="s">
        <v>358</v>
      </c>
      <c r="H91" s="13" t="s">
        <v>209</v>
      </c>
      <c r="I91" s="15">
        <v>15</v>
      </c>
      <c r="J91" s="15">
        <v>15</v>
      </c>
      <c r="K91" s="15">
        <v>15</v>
      </c>
      <c r="L91" s="15"/>
      <c r="M91" s="15"/>
      <c r="N91" s="15">
        <v>15</v>
      </c>
      <c r="O91" s="15"/>
      <c r="P91" s="15"/>
      <c r="Q91" s="15"/>
      <c r="R91" s="15"/>
      <c r="S91" s="15"/>
      <c r="T91" s="15"/>
      <c r="U91" s="15"/>
      <c r="V91" s="15"/>
      <c r="W91" s="15"/>
    </row>
    <row r="92" ht="23.25" customHeight="1" spans="1:23">
      <c r="A92" s="13" t="s">
        <v>355</v>
      </c>
      <c r="B92" s="13" t="s">
        <v>380</v>
      </c>
      <c r="C92" s="13" t="s">
        <v>379</v>
      </c>
      <c r="D92" s="13" t="s">
        <v>42</v>
      </c>
      <c r="E92" s="13" t="s">
        <v>65</v>
      </c>
      <c r="F92" s="13" t="s">
        <v>66</v>
      </c>
      <c r="G92" s="13" t="s">
        <v>358</v>
      </c>
      <c r="H92" s="13" t="s">
        <v>209</v>
      </c>
      <c r="I92" s="15">
        <v>10</v>
      </c>
      <c r="J92" s="15">
        <v>10</v>
      </c>
      <c r="K92" s="15">
        <v>10</v>
      </c>
      <c r="L92" s="15"/>
      <c r="M92" s="15"/>
      <c r="N92" s="15">
        <v>10</v>
      </c>
      <c r="O92" s="15"/>
      <c r="P92" s="15"/>
      <c r="Q92" s="15"/>
      <c r="R92" s="15"/>
      <c r="S92" s="15"/>
      <c r="T92" s="15"/>
      <c r="U92" s="15"/>
      <c r="V92" s="15"/>
      <c r="W92" s="15"/>
    </row>
    <row r="93" ht="23.25" customHeight="1" spans="1:23">
      <c r="A93" s="13" t="s">
        <v>355</v>
      </c>
      <c r="B93" s="13" t="s">
        <v>380</v>
      </c>
      <c r="C93" s="13" t="s">
        <v>379</v>
      </c>
      <c r="D93" s="13" t="s">
        <v>42</v>
      </c>
      <c r="E93" s="13" t="s">
        <v>65</v>
      </c>
      <c r="F93" s="13" t="s">
        <v>66</v>
      </c>
      <c r="G93" s="13" t="s">
        <v>358</v>
      </c>
      <c r="H93" s="13" t="s">
        <v>209</v>
      </c>
      <c r="I93" s="15">
        <v>5</v>
      </c>
      <c r="J93" s="15">
        <v>5</v>
      </c>
      <c r="K93" s="15">
        <v>5</v>
      </c>
      <c r="L93" s="15"/>
      <c r="M93" s="15"/>
      <c r="N93" s="15">
        <v>5</v>
      </c>
      <c r="O93" s="15"/>
      <c r="P93" s="15"/>
      <c r="Q93" s="15"/>
      <c r="R93" s="15"/>
      <c r="S93" s="15"/>
      <c r="T93" s="15"/>
      <c r="U93" s="15"/>
      <c r="V93" s="15"/>
      <c r="W93" s="15"/>
    </row>
    <row r="94" ht="23.25" customHeight="1" spans="1:23">
      <c r="A94" s="13" t="s">
        <v>355</v>
      </c>
      <c r="B94" s="13" t="s">
        <v>380</v>
      </c>
      <c r="C94" s="13" t="s">
        <v>379</v>
      </c>
      <c r="D94" s="13" t="s">
        <v>42</v>
      </c>
      <c r="E94" s="13" t="s">
        <v>65</v>
      </c>
      <c r="F94" s="13" t="s">
        <v>66</v>
      </c>
      <c r="G94" s="13" t="s">
        <v>358</v>
      </c>
      <c r="H94" s="13" t="s">
        <v>209</v>
      </c>
      <c r="I94" s="15">
        <v>25</v>
      </c>
      <c r="J94" s="15">
        <v>25</v>
      </c>
      <c r="K94" s="15">
        <v>25</v>
      </c>
      <c r="L94" s="15"/>
      <c r="M94" s="15"/>
      <c r="N94" s="15">
        <v>25</v>
      </c>
      <c r="O94" s="15"/>
      <c r="P94" s="15"/>
      <c r="Q94" s="15"/>
      <c r="R94" s="15"/>
      <c r="S94" s="15"/>
      <c r="T94" s="15"/>
      <c r="U94" s="15"/>
      <c r="V94" s="15"/>
      <c r="W94" s="15"/>
    </row>
    <row r="95" ht="23.25" customHeight="1" spans="1:23">
      <c r="A95" s="13" t="s">
        <v>355</v>
      </c>
      <c r="B95" s="13" t="s">
        <v>380</v>
      </c>
      <c r="C95" s="13" t="s">
        <v>379</v>
      </c>
      <c r="D95" s="13" t="s">
        <v>42</v>
      </c>
      <c r="E95" s="13" t="s">
        <v>65</v>
      </c>
      <c r="F95" s="13" t="s">
        <v>66</v>
      </c>
      <c r="G95" s="13" t="s">
        <v>358</v>
      </c>
      <c r="H95" s="13" t="s">
        <v>209</v>
      </c>
      <c r="I95" s="15">
        <v>4.1</v>
      </c>
      <c r="J95" s="15">
        <v>4.1</v>
      </c>
      <c r="K95" s="15">
        <v>4.1</v>
      </c>
      <c r="L95" s="15"/>
      <c r="M95" s="15"/>
      <c r="N95" s="15">
        <v>4.1</v>
      </c>
      <c r="O95" s="15"/>
      <c r="P95" s="15"/>
      <c r="Q95" s="15"/>
      <c r="R95" s="15"/>
      <c r="S95" s="15"/>
      <c r="T95" s="15"/>
      <c r="U95" s="15"/>
      <c r="V95" s="15"/>
      <c r="W95" s="15"/>
    </row>
    <row r="96" ht="23.25" customHeight="1" spans="1:23">
      <c r="A96" s="13" t="s">
        <v>355</v>
      </c>
      <c r="B96" s="13" t="s">
        <v>380</v>
      </c>
      <c r="C96" s="13" t="s">
        <v>379</v>
      </c>
      <c r="D96" s="13" t="s">
        <v>42</v>
      </c>
      <c r="E96" s="13" t="s">
        <v>65</v>
      </c>
      <c r="F96" s="13" t="s">
        <v>66</v>
      </c>
      <c r="G96" s="13" t="s">
        <v>358</v>
      </c>
      <c r="H96" s="13" t="s">
        <v>209</v>
      </c>
      <c r="I96" s="15">
        <v>5</v>
      </c>
      <c r="J96" s="15">
        <v>5</v>
      </c>
      <c r="K96" s="15">
        <v>5</v>
      </c>
      <c r="L96" s="15"/>
      <c r="M96" s="15"/>
      <c r="N96" s="15">
        <v>5</v>
      </c>
      <c r="O96" s="15"/>
      <c r="P96" s="15"/>
      <c r="Q96" s="15"/>
      <c r="R96" s="15"/>
      <c r="S96" s="15"/>
      <c r="T96" s="15"/>
      <c r="U96" s="15"/>
      <c r="V96" s="15"/>
      <c r="W96" s="15"/>
    </row>
    <row r="97" ht="23.25" customHeight="1" spans="1:23">
      <c r="A97" s="13" t="s">
        <v>355</v>
      </c>
      <c r="B97" s="13" t="s">
        <v>380</v>
      </c>
      <c r="C97" s="13" t="s">
        <v>379</v>
      </c>
      <c r="D97" s="13" t="s">
        <v>42</v>
      </c>
      <c r="E97" s="13" t="s">
        <v>65</v>
      </c>
      <c r="F97" s="13" t="s">
        <v>66</v>
      </c>
      <c r="G97" s="13" t="s">
        <v>358</v>
      </c>
      <c r="H97" s="13" t="s">
        <v>209</v>
      </c>
      <c r="I97" s="15">
        <v>100</v>
      </c>
      <c r="J97" s="15">
        <v>100</v>
      </c>
      <c r="K97" s="15">
        <v>100</v>
      </c>
      <c r="L97" s="15"/>
      <c r="M97" s="15"/>
      <c r="N97" s="15">
        <v>100</v>
      </c>
      <c r="O97" s="15"/>
      <c r="P97" s="15"/>
      <c r="Q97" s="15"/>
      <c r="R97" s="15"/>
      <c r="S97" s="15"/>
      <c r="T97" s="15"/>
      <c r="U97" s="15"/>
      <c r="V97" s="15"/>
      <c r="W97" s="15"/>
    </row>
    <row r="98" ht="23.25" customHeight="1" spans="1:23">
      <c r="A98" s="13" t="s">
        <v>355</v>
      </c>
      <c r="B98" s="13" t="s">
        <v>380</v>
      </c>
      <c r="C98" s="13" t="s">
        <v>379</v>
      </c>
      <c r="D98" s="13" t="s">
        <v>42</v>
      </c>
      <c r="E98" s="13" t="s">
        <v>65</v>
      </c>
      <c r="F98" s="13" t="s">
        <v>66</v>
      </c>
      <c r="G98" s="13" t="s">
        <v>376</v>
      </c>
      <c r="H98" s="13" t="s">
        <v>227</v>
      </c>
      <c r="I98" s="15">
        <v>110</v>
      </c>
      <c r="J98" s="15">
        <v>110</v>
      </c>
      <c r="K98" s="15">
        <v>110</v>
      </c>
      <c r="L98" s="15"/>
      <c r="M98" s="15"/>
      <c r="N98" s="15">
        <v>110</v>
      </c>
      <c r="O98" s="15"/>
      <c r="P98" s="15"/>
      <c r="Q98" s="15"/>
      <c r="R98" s="15"/>
      <c r="S98" s="15"/>
      <c r="T98" s="15"/>
      <c r="U98" s="15"/>
      <c r="V98" s="15"/>
      <c r="W98" s="15"/>
    </row>
    <row r="99" ht="23.25" customHeight="1" spans="1:23">
      <c r="A99" s="13" t="s">
        <v>355</v>
      </c>
      <c r="B99" s="13" t="s">
        <v>380</v>
      </c>
      <c r="C99" s="13" t="s">
        <v>379</v>
      </c>
      <c r="D99" s="13" t="s">
        <v>42</v>
      </c>
      <c r="E99" s="13" t="s">
        <v>65</v>
      </c>
      <c r="F99" s="13" t="s">
        <v>66</v>
      </c>
      <c r="G99" s="13" t="s">
        <v>359</v>
      </c>
      <c r="H99" s="13" t="s">
        <v>235</v>
      </c>
      <c r="I99" s="15">
        <v>25</v>
      </c>
      <c r="J99" s="15">
        <v>25</v>
      </c>
      <c r="K99" s="15">
        <v>25</v>
      </c>
      <c r="L99" s="15"/>
      <c r="M99" s="15"/>
      <c r="N99" s="15">
        <v>25</v>
      </c>
      <c r="O99" s="15"/>
      <c r="P99" s="15"/>
      <c r="Q99" s="15"/>
      <c r="R99" s="15"/>
      <c r="S99" s="15"/>
      <c r="T99" s="15"/>
      <c r="U99" s="15"/>
      <c r="V99" s="15"/>
      <c r="W99" s="15"/>
    </row>
    <row r="100" ht="23.25" customHeight="1" spans="1:23">
      <c r="A100" s="13" t="s">
        <v>355</v>
      </c>
      <c r="B100" s="13" t="s">
        <v>380</v>
      </c>
      <c r="C100" s="13" t="s">
        <v>379</v>
      </c>
      <c r="D100" s="13" t="s">
        <v>42</v>
      </c>
      <c r="E100" s="13" t="s">
        <v>65</v>
      </c>
      <c r="F100" s="13" t="s">
        <v>66</v>
      </c>
      <c r="G100" s="13" t="s">
        <v>360</v>
      </c>
      <c r="H100" s="13" t="s">
        <v>236</v>
      </c>
      <c r="I100" s="15">
        <v>18.4</v>
      </c>
      <c r="J100" s="15">
        <v>18.4</v>
      </c>
      <c r="K100" s="15">
        <v>18.4</v>
      </c>
      <c r="L100" s="15"/>
      <c r="M100" s="15"/>
      <c r="N100" s="15">
        <v>18.4</v>
      </c>
      <c r="O100" s="15"/>
      <c r="P100" s="15"/>
      <c r="Q100" s="15"/>
      <c r="R100" s="15"/>
      <c r="S100" s="15"/>
      <c r="T100" s="15"/>
      <c r="U100" s="15"/>
      <c r="V100" s="15"/>
      <c r="W100" s="15"/>
    </row>
    <row r="101" ht="23.25" customHeight="1" spans="1:23">
      <c r="A101" s="13" t="s">
        <v>355</v>
      </c>
      <c r="B101" s="13" t="s">
        <v>380</v>
      </c>
      <c r="C101" s="13" t="s">
        <v>379</v>
      </c>
      <c r="D101" s="13" t="s">
        <v>42</v>
      </c>
      <c r="E101" s="13" t="s">
        <v>65</v>
      </c>
      <c r="F101" s="13" t="s">
        <v>66</v>
      </c>
      <c r="G101" s="13" t="s">
        <v>372</v>
      </c>
      <c r="H101" s="13" t="s">
        <v>203</v>
      </c>
      <c r="I101" s="15">
        <v>15</v>
      </c>
      <c r="J101" s="15">
        <v>15</v>
      </c>
      <c r="K101" s="15">
        <v>15</v>
      </c>
      <c r="L101" s="15"/>
      <c r="M101" s="15"/>
      <c r="N101" s="15">
        <v>15</v>
      </c>
      <c r="O101" s="15"/>
      <c r="P101" s="15"/>
      <c r="Q101" s="15"/>
      <c r="R101" s="15"/>
      <c r="S101" s="15"/>
      <c r="T101" s="15"/>
      <c r="U101" s="15"/>
      <c r="V101" s="15"/>
      <c r="W101" s="15"/>
    </row>
    <row r="102" ht="23.25" customHeight="1" spans="1:23">
      <c r="A102" s="13" t="s">
        <v>355</v>
      </c>
      <c r="B102" s="13" t="s">
        <v>380</v>
      </c>
      <c r="C102" s="13" t="s">
        <v>379</v>
      </c>
      <c r="D102" s="13" t="s">
        <v>42</v>
      </c>
      <c r="E102" s="13" t="s">
        <v>65</v>
      </c>
      <c r="F102" s="13" t="s">
        <v>66</v>
      </c>
      <c r="G102" s="13" t="s">
        <v>362</v>
      </c>
      <c r="H102" s="13" t="s">
        <v>250</v>
      </c>
      <c r="I102" s="15">
        <v>235.2</v>
      </c>
      <c r="J102" s="15">
        <v>235.2</v>
      </c>
      <c r="K102" s="15">
        <v>235.2</v>
      </c>
      <c r="L102" s="15"/>
      <c r="M102" s="15"/>
      <c r="N102" s="15">
        <v>235.2</v>
      </c>
      <c r="O102" s="15"/>
      <c r="P102" s="15"/>
      <c r="Q102" s="15"/>
      <c r="R102" s="15"/>
      <c r="S102" s="15"/>
      <c r="T102" s="15"/>
      <c r="U102" s="15"/>
      <c r="V102" s="15"/>
      <c r="W102" s="15"/>
    </row>
    <row r="103" ht="23.25" customHeight="1" spans="1:23">
      <c r="A103" s="13" t="s">
        <v>355</v>
      </c>
      <c r="B103" s="13" t="s">
        <v>380</v>
      </c>
      <c r="C103" s="13" t="s">
        <v>379</v>
      </c>
      <c r="D103" s="13" t="s">
        <v>42</v>
      </c>
      <c r="E103" s="13" t="s">
        <v>65</v>
      </c>
      <c r="F103" s="13" t="s">
        <v>66</v>
      </c>
      <c r="G103" s="13" t="s">
        <v>362</v>
      </c>
      <c r="H103" s="13" t="s">
        <v>250</v>
      </c>
      <c r="I103" s="15">
        <v>15</v>
      </c>
      <c r="J103" s="15">
        <v>15</v>
      </c>
      <c r="K103" s="15">
        <v>15</v>
      </c>
      <c r="L103" s="15"/>
      <c r="M103" s="15"/>
      <c r="N103" s="15">
        <v>15</v>
      </c>
      <c r="O103" s="15"/>
      <c r="P103" s="15"/>
      <c r="Q103" s="15"/>
      <c r="R103" s="15"/>
      <c r="S103" s="15"/>
      <c r="T103" s="15"/>
      <c r="U103" s="15"/>
      <c r="V103" s="15"/>
      <c r="W103" s="15"/>
    </row>
    <row r="104" ht="23.25" customHeight="1" spans="1:23">
      <c r="A104" s="13" t="s">
        <v>355</v>
      </c>
      <c r="B104" s="13" t="s">
        <v>380</v>
      </c>
      <c r="C104" s="13" t="s">
        <v>379</v>
      </c>
      <c r="D104" s="13" t="s">
        <v>42</v>
      </c>
      <c r="E104" s="13" t="s">
        <v>65</v>
      </c>
      <c r="F104" s="13" t="s">
        <v>66</v>
      </c>
      <c r="G104" s="13" t="s">
        <v>369</v>
      </c>
      <c r="H104" s="13" t="s">
        <v>251</v>
      </c>
      <c r="I104" s="15">
        <v>500</v>
      </c>
      <c r="J104" s="15">
        <v>500</v>
      </c>
      <c r="K104" s="15">
        <v>500</v>
      </c>
      <c r="L104" s="15"/>
      <c r="M104" s="15"/>
      <c r="N104" s="15">
        <v>500</v>
      </c>
      <c r="O104" s="15"/>
      <c r="P104" s="15"/>
      <c r="Q104" s="15"/>
      <c r="R104" s="15"/>
      <c r="S104" s="15"/>
      <c r="T104" s="15"/>
      <c r="U104" s="15"/>
      <c r="V104" s="15"/>
      <c r="W104" s="15"/>
    </row>
    <row r="105" ht="23.25" customHeight="1" spans="1:23">
      <c r="A105" s="13" t="s">
        <v>355</v>
      </c>
      <c r="B105" s="13" t="s">
        <v>380</v>
      </c>
      <c r="C105" s="13" t="s">
        <v>379</v>
      </c>
      <c r="D105" s="13" t="s">
        <v>42</v>
      </c>
      <c r="E105" s="13" t="s">
        <v>65</v>
      </c>
      <c r="F105" s="13" t="s">
        <v>66</v>
      </c>
      <c r="G105" s="13" t="s">
        <v>369</v>
      </c>
      <c r="H105" s="13" t="s">
        <v>251</v>
      </c>
      <c r="I105" s="15">
        <v>300</v>
      </c>
      <c r="J105" s="15">
        <v>300</v>
      </c>
      <c r="K105" s="15">
        <v>300</v>
      </c>
      <c r="L105" s="15"/>
      <c r="M105" s="15"/>
      <c r="N105" s="15">
        <v>300</v>
      </c>
      <c r="O105" s="15"/>
      <c r="P105" s="15"/>
      <c r="Q105" s="15"/>
      <c r="R105" s="15"/>
      <c r="S105" s="15"/>
      <c r="T105" s="15"/>
      <c r="U105" s="15"/>
      <c r="V105" s="15"/>
      <c r="W105" s="15"/>
    </row>
    <row r="106" ht="23.25" customHeight="1" spans="1:23">
      <c r="A106" s="13" t="s">
        <v>355</v>
      </c>
      <c r="B106" s="13" t="s">
        <v>380</v>
      </c>
      <c r="C106" s="13" t="s">
        <v>379</v>
      </c>
      <c r="D106" s="13" t="s">
        <v>42</v>
      </c>
      <c r="E106" s="13" t="s">
        <v>65</v>
      </c>
      <c r="F106" s="13" t="s">
        <v>66</v>
      </c>
      <c r="G106" s="13" t="s">
        <v>369</v>
      </c>
      <c r="H106" s="13" t="s">
        <v>251</v>
      </c>
      <c r="I106" s="15">
        <v>70</v>
      </c>
      <c r="J106" s="15">
        <v>70</v>
      </c>
      <c r="K106" s="15">
        <v>70</v>
      </c>
      <c r="L106" s="15"/>
      <c r="M106" s="15"/>
      <c r="N106" s="15">
        <v>70</v>
      </c>
      <c r="O106" s="15"/>
      <c r="P106" s="15"/>
      <c r="Q106" s="15"/>
      <c r="R106" s="15"/>
      <c r="S106" s="15"/>
      <c r="T106" s="15"/>
      <c r="U106" s="15"/>
      <c r="V106" s="15"/>
      <c r="W106" s="15"/>
    </row>
    <row r="107" ht="23.25" customHeight="1" spans="1:23">
      <c r="A107" s="13" t="s">
        <v>355</v>
      </c>
      <c r="B107" s="13" t="s">
        <v>380</v>
      </c>
      <c r="C107" s="13" t="s">
        <v>379</v>
      </c>
      <c r="D107" s="13" t="s">
        <v>42</v>
      </c>
      <c r="E107" s="13" t="s">
        <v>65</v>
      </c>
      <c r="F107" s="13" t="s">
        <v>66</v>
      </c>
      <c r="G107" s="13" t="s">
        <v>369</v>
      </c>
      <c r="H107" s="13" t="s">
        <v>251</v>
      </c>
      <c r="I107" s="15">
        <v>100</v>
      </c>
      <c r="J107" s="15">
        <v>100</v>
      </c>
      <c r="K107" s="15">
        <v>100</v>
      </c>
      <c r="L107" s="15"/>
      <c r="M107" s="15"/>
      <c r="N107" s="15">
        <v>100</v>
      </c>
      <c r="O107" s="15"/>
      <c r="P107" s="15"/>
      <c r="Q107" s="15"/>
      <c r="R107" s="15"/>
      <c r="S107" s="15"/>
      <c r="T107" s="15"/>
      <c r="U107" s="15"/>
      <c r="V107" s="15"/>
      <c r="W107" s="15"/>
    </row>
    <row r="108" ht="23.25" customHeight="1" spans="1:23">
      <c r="A108" s="13" t="s">
        <v>355</v>
      </c>
      <c r="B108" s="13" t="s">
        <v>380</v>
      </c>
      <c r="C108" s="13" t="s">
        <v>379</v>
      </c>
      <c r="D108" s="13" t="s">
        <v>42</v>
      </c>
      <c r="E108" s="13" t="s">
        <v>65</v>
      </c>
      <c r="F108" s="13" t="s">
        <v>66</v>
      </c>
      <c r="G108" s="13" t="s">
        <v>363</v>
      </c>
      <c r="H108" s="13" t="s">
        <v>252</v>
      </c>
      <c r="I108" s="15">
        <v>200</v>
      </c>
      <c r="J108" s="15">
        <v>200</v>
      </c>
      <c r="K108" s="15">
        <v>200</v>
      </c>
      <c r="L108" s="15"/>
      <c r="M108" s="15"/>
      <c r="N108" s="15">
        <v>200</v>
      </c>
      <c r="O108" s="15"/>
      <c r="P108" s="15"/>
      <c r="Q108" s="15"/>
      <c r="R108" s="15"/>
      <c r="S108" s="15"/>
      <c r="T108" s="15"/>
      <c r="U108" s="15"/>
      <c r="V108" s="15"/>
      <c r="W108" s="15"/>
    </row>
    <row r="109" ht="23.25" customHeight="1" spans="1:23">
      <c r="A109" s="13" t="s">
        <v>355</v>
      </c>
      <c r="B109" s="13" t="s">
        <v>380</v>
      </c>
      <c r="C109" s="13" t="s">
        <v>379</v>
      </c>
      <c r="D109" s="13" t="s">
        <v>42</v>
      </c>
      <c r="E109" s="13" t="s">
        <v>65</v>
      </c>
      <c r="F109" s="13" t="s">
        <v>66</v>
      </c>
      <c r="G109" s="13" t="s">
        <v>363</v>
      </c>
      <c r="H109" s="13" t="s">
        <v>252</v>
      </c>
      <c r="I109" s="15">
        <v>250</v>
      </c>
      <c r="J109" s="15">
        <v>250</v>
      </c>
      <c r="K109" s="15">
        <v>250</v>
      </c>
      <c r="L109" s="15"/>
      <c r="M109" s="15"/>
      <c r="N109" s="15">
        <v>250</v>
      </c>
      <c r="O109" s="15"/>
      <c r="P109" s="15"/>
      <c r="Q109" s="15"/>
      <c r="R109" s="15"/>
      <c r="S109" s="15"/>
      <c r="T109" s="15"/>
      <c r="U109" s="15"/>
      <c r="V109" s="15"/>
      <c r="W109" s="15"/>
    </row>
    <row r="110" ht="23.25" customHeight="1" spans="1:23">
      <c r="A110" s="13"/>
      <c r="B110" s="13"/>
      <c r="C110" s="13" t="s">
        <v>381</v>
      </c>
      <c r="D110" s="13"/>
      <c r="E110" s="13"/>
      <c r="F110" s="13"/>
      <c r="G110" s="13"/>
      <c r="H110" s="13"/>
      <c r="I110" s="15">
        <v>150</v>
      </c>
      <c r="J110" s="15">
        <v>150</v>
      </c>
      <c r="K110" s="15">
        <v>150</v>
      </c>
      <c r="L110" s="15"/>
      <c r="M110" s="15"/>
      <c r="N110" s="15">
        <v>150</v>
      </c>
      <c r="O110" s="15"/>
      <c r="P110" s="15"/>
      <c r="Q110" s="15"/>
      <c r="R110" s="15"/>
      <c r="S110" s="15"/>
      <c r="T110" s="15"/>
      <c r="U110" s="15"/>
      <c r="V110" s="15"/>
      <c r="W110" s="15"/>
    </row>
    <row r="111" ht="23.25" customHeight="1" spans="1:23">
      <c r="A111" s="13" t="s">
        <v>355</v>
      </c>
      <c r="B111" s="13" t="s">
        <v>382</v>
      </c>
      <c r="C111" s="13" t="s">
        <v>381</v>
      </c>
      <c r="D111" s="13" t="s">
        <v>42</v>
      </c>
      <c r="E111" s="13" t="s">
        <v>63</v>
      </c>
      <c r="F111" s="13" t="s">
        <v>64</v>
      </c>
      <c r="G111" s="13" t="s">
        <v>323</v>
      </c>
      <c r="H111" s="13" t="s">
        <v>197</v>
      </c>
      <c r="I111" s="15">
        <v>40.075</v>
      </c>
      <c r="J111" s="15">
        <v>40.075</v>
      </c>
      <c r="K111" s="15">
        <v>40.075</v>
      </c>
      <c r="L111" s="15"/>
      <c r="M111" s="15"/>
      <c r="N111" s="15">
        <v>40.075</v>
      </c>
      <c r="O111" s="15"/>
      <c r="P111" s="15"/>
      <c r="Q111" s="15"/>
      <c r="R111" s="15"/>
      <c r="S111" s="15"/>
      <c r="T111" s="15"/>
      <c r="U111" s="15"/>
      <c r="V111" s="15"/>
      <c r="W111" s="15"/>
    </row>
    <row r="112" ht="23.25" customHeight="1" spans="1:23">
      <c r="A112" s="13" t="s">
        <v>355</v>
      </c>
      <c r="B112" s="13" t="s">
        <v>382</v>
      </c>
      <c r="C112" s="13" t="s">
        <v>381</v>
      </c>
      <c r="D112" s="13" t="s">
        <v>42</v>
      </c>
      <c r="E112" s="13" t="s">
        <v>63</v>
      </c>
      <c r="F112" s="13" t="s">
        <v>64</v>
      </c>
      <c r="G112" s="13" t="s">
        <v>323</v>
      </c>
      <c r="H112" s="13" t="s">
        <v>197</v>
      </c>
      <c r="I112" s="15">
        <v>67.9</v>
      </c>
      <c r="J112" s="15">
        <v>67.9</v>
      </c>
      <c r="K112" s="15">
        <v>67.9</v>
      </c>
      <c r="L112" s="15"/>
      <c r="M112" s="15"/>
      <c r="N112" s="15">
        <v>67.9</v>
      </c>
      <c r="O112" s="15"/>
      <c r="P112" s="15"/>
      <c r="Q112" s="15"/>
      <c r="R112" s="15"/>
      <c r="S112" s="15"/>
      <c r="T112" s="15"/>
      <c r="U112" s="15"/>
      <c r="V112" s="15"/>
      <c r="W112" s="15"/>
    </row>
    <row r="113" ht="23.25" customHeight="1" spans="1:23">
      <c r="A113" s="13" t="s">
        <v>355</v>
      </c>
      <c r="B113" s="13" t="s">
        <v>382</v>
      </c>
      <c r="C113" s="13" t="s">
        <v>381</v>
      </c>
      <c r="D113" s="13" t="s">
        <v>42</v>
      </c>
      <c r="E113" s="13" t="s">
        <v>63</v>
      </c>
      <c r="F113" s="13" t="s">
        <v>64</v>
      </c>
      <c r="G113" s="13" t="s">
        <v>323</v>
      </c>
      <c r="H113" s="13" t="s">
        <v>197</v>
      </c>
      <c r="I113" s="15">
        <v>10.7</v>
      </c>
      <c r="J113" s="15">
        <v>10.7</v>
      </c>
      <c r="K113" s="15">
        <v>10.7</v>
      </c>
      <c r="L113" s="15"/>
      <c r="M113" s="15"/>
      <c r="N113" s="15">
        <v>10.7</v>
      </c>
      <c r="O113" s="15"/>
      <c r="P113" s="15"/>
      <c r="Q113" s="15"/>
      <c r="R113" s="15"/>
      <c r="S113" s="15"/>
      <c r="T113" s="15"/>
      <c r="U113" s="15"/>
      <c r="V113" s="15"/>
      <c r="W113" s="15"/>
    </row>
    <row r="114" ht="23.25" customHeight="1" spans="1:23">
      <c r="A114" s="13" t="s">
        <v>355</v>
      </c>
      <c r="B114" s="13" t="s">
        <v>382</v>
      </c>
      <c r="C114" s="13" t="s">
        <v>381</v>
      </c>
      <c r="D114" s="13" t="s">
        <v>42</v>
      </c>
      <c r="E114" s="13" t="s">
        <v>63</v>
      </c>
      <c r="F114" s="13" t="s">
        <v>64</v>
      </c>
      <c r="G114" s="13" t="s">
        <v>323</v>
      </c>
      <c r="H114" s="13" t="s">
        <v>197</v>
      </c>
      <c r="I114" s="15">
        <v>25.2</v>
      </c>
      <c r="J114" s="15">
        <v>25.2</v>
      </c>
      <c r="K114" s="15">
        <v>25.2</v>
      </c>
      <c r="L114" s="15"/>
      <c r="M114" s="15"/>
      <c r="N114" s="15">
        <v>25.2</v>
      </c>
      <c r="O114" s="15"/>
      <c r="P114" s="15"/>
      <c r="Q114" s="15"/>
      <c r="R114" s="15"/>
      <c r="S114" s="15"/>
      <c r="T114" s="15"/>
      <c r="U114" s="15"/>
      <c r="V114" s="15"/>
      <c r="W114" s="15"/>
    </row>
    <row r="115" ht="23.25" customHeight="1" spans="1:23">
      <c r="A115" s="13" t="s">
        <v>355</v>
      </c>
      <c r="B115" s="13" t="s">
        <v>382</v>
      </c>
      <c r="C115" s="13" t="s">
        <v>381</v>
      </c>
      <c r="D115" s="13" t="s">
        <v>42</v>
      </c>
      <c r="E115" s="13" t="s">
        <v>63</v>
      </c>
      <c r="F115" s="13" t="s">
        <v>64</v>
      </c>
      <c r="G115" s="13" t="s">
        <v>323</v>
      </c>
      <c r="H115" s="13" t="s">
        <v>197</v>
      </c>
      <c r="I115" s="15">
        <v>6.125</v>
      </c>
      <c r="J115" s="15">
        <v>6.125</v>
      </c>
      <c r="K115" s="15">
        <v>6.125</v>
      </c>
      <c r="L115" s="15"/>
      <c r="M115" s="15"/>
      <c r="N115" s="15">
        <v>6.125</v>
      </c>
      <c r="O115" s="15"/>
      <c r="P115" s="15"/>
      <c r="Q115" s="15"/>
      <c r="R115" s="15"/>
      <c r="S115" s="15"/>
      <c r="T115" s="15"/>
      <c r="U115" s="15"/>
      <c r="V115" s="15"/>
      <c r="W115" s="15"/>
    </row>
    <row r="116" ht="23.25" customHeight="1" spans="1:23">
      <c r="A116" s="13"/>
      <c r="B116" s="13"/>
      <c r="C116" s="13" t="s">
        <v>383</v>
      </c>
      <c r="D116" s="13"/>
      <c r="E116" s="13"/>
      <c r="F116" s="13"/>
      <c r="G116" s="13"/>
      <c r="H116" s="13"/>
      <c r="I116" s="15">
        <v>498</v>
      </c>
      <c r="J116" s="15">
        <v>498</v>
      </c>
      <c r="K116" s="15">
        <v>498</v>
      </c>
      <c r="L116" s="15"/>
      <c r="M116" s="15"/>
      <c r="N116" s="15">
        <v>498</v>
      </c>
      <c r="O116" s="15"/>
      <c r="P116" s="15"/>
      <c r="Q116" s="15"/>
      <c r="R116" s="15"/>
      <c r="S116" s="15"/>
      <c r="T116" s="15"/>
      <c r="U116" s="15"/>
      <c r="V116" s="15"/>
      <c r="W116" s="15"/>
    </row>
    <row r="117" ht="23.25" customHeight="1" spans="1:23">
      <c r="A117" s="13" t="s">
        <v>355</v>
      </c>
      <c r="B117" s="13" t="s">
        <v>384</v>
      </c>
      <c r="C117" s="13" t="s">
        <v>383</v>
      </c>
      <c r="D117" s="13" t="s">
        <v>42</v>
      </c>
      <c r="E117" s="13" t="s">
        <v>67</v>
      </c>
      <c r="F117" s="13" t="s">
        <v>68</v>
      </c>
      <c r="G117" s="13" t="s">
        <v>361</v>
      </c>
      <c r="H117" s="13" t="s">
        <v>216</v>
      </c>
      <c r="I117" s="15">
        <v>498</v>
      </c>
      <c r="J117" s="15">
        <v>498</v>
      </c>
      <c r="K117" s="15">
        <v>498</v>
      </c>
      <c r="L117" s="15"/>
      <c r="M117" s="15"/>
      <c r="N117" s="15">
        <v>498</v>
      </c>
      <c r="O117" s="15"/>
      <c r="P117" s="15"/>
      <c r="Q117" s="15"/>
      <c r="R117" s="15"/>
      <c r="S117" s="15"/>
      <c r="T117" s="15"/>
      <c r="U117" s="15"/>
      <c r="V117" s="15"/>
      <c r="W117" s="15"/>
    </row>
    <row r="118" ht="23.25" customHeight="1" spans="1:23">
      <c r="A118" s="13"/>
      <c r="B118" s="13"/>
      <c r="C118" s="13" t="s">
        <v>385</v>
      </c>
      <c r="D118" s="13"/>
      <c r="E118" s="13"/>
      <c r="F118" s="13"/>
      <c r="G118" s="13"/>
      <c r="H118" s="13"/>
      <c r="I118" s="15">
        <v>204</v>
      </c>
      <c r="J118" s="15">
        <v>204</v>
      </c>
      <c r="K118" s="15">
        <v>204</v>
      </c>
      <c r="L118" s="15"/>
      <c r="M118" s="15"/>
      <c r="N118" s="15">
        <v>204</v>
      </c>
      <c r="O118" s="15"/>
      <c r="P118" s="15"/>
      <c r="Q118" s="15"/>
      <c r="R118" s="15"/>
      <c r="S118" s="15"/>
      <c r="T118" s="15"/>
      <c r="U118" s="15"/>
      <c r="V118" s="15"/>
      <c r="W118" s="15"/>
    </row>
    <row r="119" ht="23.25" customHeight="1" spans="1:23">
      <c r="A119" s="13" t="s">
        <v>386</v>
      </c>
      <c r="B119" s="13" t="s">
        <v>387</v>
      </c>
      <c r="C119" s="13" t="s">
        <v>385</v>
      </c>
      <c r="D119" s="13" t="s">
        <v>42</v>
      </c>
      <c r="E119" s="13" t="s">
        <v>63</v>
      </c>
      <c r="F119" s="13" t="s">
        <v>64</v>
      </c>
      <c r="G119" s="13" t="s">
        <v>388</v>
      </c>
      <c r="H119" s="13" t="s">
        <v>56</v>
      </c>
      <c r="I119" s="15">
        <v>1.2</v>
      </c>
      <c r="J119" s="15">
        <v>1.2</v>
      </c>
      <c r="K119" s="15">
        <v>1.2</v>
      </c>
      <c r="L119" s="15"/>
      <c r="M119" s="15"/>
      <c r="N119" s="15">
        <v>1.2</v>
      </c>
      <c r="O119" s="15"/>
      <c r="P119" s="15"/>
      <c r="Q119" s="15"/>
      <c r="R119" s="15"/>
      <c r="S119" s="15"/>
      <c r="T119" s="15"/>
      <c r="U119" s="15"/>
      <c r="V119" s="15"/>
      <c r="W119" s="15"/>
    </row>
    <row r="120" ht="23.25" customHeight="1" spans="1:23">
      <c r="A120" s="13" t="s">
        <v>386</v>
      </c>
      <c r="B120" s="13" t="s">
        <v>387</v>
      </c>
      <c r="C120" s="13" t="s">
        <v>385</v>
      </c>
      <c r="D120" s="13" t="s">
        <v>42</v>
      </c>
      <c r="E120" s="13" t="s">
        <v>63</v>
      </c>
      <c r="F120" s="13" t="s">
        <v>64</v>
      </c>
      <c r="G120" s="13" t="s">
        <v>388</v>
      </c>
      <c r="H120" s="13" t="s">
        <v>56</v>
      </c>
      <c r="I120" s="15">
        <v>16.2</v>
      </c>
      <c r="J120" s="15">
        <v>16.2</v>
      </c>
      <c r="K120" s="15">
        <v>16.2</v>
      </c>
      <c r="L120" s="15"/>
      <c r="M120" s="15"/>
      <c r="N120" s="15">
        <v>16.2</v>
      </c>
      <c r="O120" s="15"/>
      <c r="P120" s="15"/>
      <c r="Q120" s="15"/>
      <c r="R120" s="15"/>
      <c r="S120" s="15"/>
      <c r="T120" s="15"/>
      <c r="U120" s="15"/>
      <c r="V120" s="15"/>
      <c r="W120" s="15"/>
    </row>
    <row r="121" ht="23.25" customHeight="1" spans="1:23">
      <c r="A121" s="13" t="s">
        <v>386</v>
      </c>
      <c r="B121" s="13" t="s">
        <v>387</v>
      </c>
      <c r="C121" s="13" t="s">
        <v>385</v>
      </c>
      <c r="D121" s="13" t="s">
        <v>42</v>
      </c>
      <c r="E121" s="13" t="s">
        <v>63</v>
      </c>
      <c r="F121" s="13" t="s">
        <v>64</v>
      </c>
      <c r="G121" s="13" t="s">
        <v>388</v>
      </c>
      <c r="H121" s="13" t="s">
        <v>56</v>
      </c>
      <c r="I121" s="15">
        <v>17.76</v>
      </c>
      <c r="J121" s="15">
        <v>17.76</v>
      </c>
      <c r="K121" s="15">
        <v>17.76</v>
      </c>
      <c r="L121" s="15"/>
      <c r="M121" s="15"/>
      <c r="N121" s="15">
        <v>17.76</v>
      </c>
      <c r="O121" s="15"/>
      <c r="P121" s="15"/>
      <c r="Q121" s="15"/>
      <c r="R121" s="15"/>
      <c r="S121" s="15"/>
      <c r="T121" s="15"/>
      <c r="U121" s="15"/>
      <c r="V121" s="15"/>
      <c r="W121" s="15"/>
    </row>
    <row r="122" ht="23.25" customHeight="1" spans="1:23">
      <c r="A122" s="13" t="s">
        <v>386</v>
      </c>
      <c r="B122" s="13" t="s">
        <v>387</v>
      </c>
      <c r="C122" s="13" t="s">
        <v>385</v>
      </c>
      <c r="D122" s="13" t="s">
        <v>42</v>
      </c>
      <c r="E122" s="13" t="s">
        <v>63</v>
      </c>
      <c r="F122" s="13" t="s">
        <v>64</v>
      </c>
      <c r="G122" s="13" t="s">
        <v>388</v>
      </c>
      <c r="H122" s="13" t="s">
        <v>56</v>
      </c>
      <c r="I122" s="15">
        <v>45.84</v>
      </c>
      <c r="J122" s="15">
        <v>45.84</v>
      </c>
      <c r="K122" s="15">
        <v>45.84</v>
      </c>
      <c r="L122" s="15"/>
      <c r="M122" s="15"/>
      <c r="N122" s="15">
        <v>45.84</v>
      </c>
      <c r="O122" s="15"/>
      <c r="P122" s="15"/>
      <c r="Q122" s="15"/>
      <c r="R122" s="15"/>
      <c r="S122" s="15"/>
      <c r="T122" s="15"/>
      <c r="U122" s="15"/>
      <c r="V122" s="15"/>
      <c r="W122" s="15"/>
    </row>
    <row r="123" ht="23.25" customHeight="1" spans="1:23">
      <c r="A123" s="13" t="s">
        <v>386</v>
      </c>
      <c r="B123" s="13" t="s">
        <v>387</v>
      </c>
      <c r="C123" s="13" t="s">
        <v>385</v>
      </c>
      <c r="D123" s="13" t="s">
        <v>42</v>
      </c>
      <c r="E123" s="13" t="s">
        <v>63</v>
      </c>
      <c r="F123" s="13" t="s">
        <v>64</v>
      </c>
      <c r="G123" s="13" t="s">
        <v>388</v>
      </c>
      <c r="H123" s="13" t="s">
        <v>56</v>
      </c>
      <c r="I123" s="15">
        <v>19.08</v>
      </c>
      <c r="J123" s="15">
        <v>19.08</v>
      </c>
      <c r="K123" s="15">
        <v>19.08</v>
      </c>
      <c r="L123" s="15"/>
      <c r="M123" s="15"/>
      <c r="N123" s="15">
        <v>19.08</v>
      </c>
      <c r="O123" s="15"/>
      <c r="P123" s="15"/>
      <c r="Q123" s="15"/>
      <c r="R123" s="15"/>
      <c r="S123" s="15"/>
      <c r="T123" s="15"/>
      <c r="U123" s="15"/>
      <c r="V123" s="15"/>
      <c r="W123" s="15"/>
    </row>
    <row r="124" ht="23.25" customHeight="1" spans="1:23">
      <c r="A124" s="13" t="s">
        <v>386</v>
      </c>
      <c r="B124" s="13" t="s">
        <v>387</v>
      </c>
      <c r="C124" s="13" t="s">
        <v>385</v>
      </c>
      <c r="D124" s="13" t="s">
        <v>42</v>
      </c>
      <c r="E124" s="13" t="s">
        <v>63</v>
      </c>
      <c r="F124" s="13" t="s">
        <v>64</v>
      </c>
      <c r="G124" s="13" t="s">
        <v>388</v>
      </c>
      <c r="H124" s="13" t="s">
        <v>56</v>
      </c>
      <c r="I124" s="15">
        <v>43.68</v>
      </c>
      <c r="J124" s="15">
        <v>43.68</v>
      </c>
      <c r="K124" s="15">
        <v>43.68</v>
      </c>
      <c r="L124" s="15"/>
      <c r="M124" s="15"/>
      <c r="N124" s="15">
        <v>43.68</v>
      </c>
      <c r="O124" s="15"/>
      <c r="P124" s="15"/>
      <c r="Q124" s="15"/>
      <c r="R124" s="15"/>
      <c r="S124" s="15"/>
      <c r="T124" s="15"/>
      <c r="U124" s="15"/>
      <c r="V124" s="15"/>
      <c r="W124" s="15"/>
    </row>
    <row r="125" ht="23.25" customHeight="1" spans="1:23">
      <c r="A125" s="13" t="s">
        <v>386</v>
      </c>
      <c r="B125" s="13" t="s">
        <v>387</v>
      </c>
      <c r="C125" s="13" t="s">
        <v>385</v>
      </c>
      <c r="D125" s="13" t="s">
        <v>42</v>
      </c>
      <c r="E125" s="13" t="s">
        <v>63</v>
      </c>
      <c r="F125" s="13" t="s">
        <v>64</v>
      </c>
      <c r="G125" s="13" t="s">
        <v>388</v>
      </c>
      <c r="H125" s="13" t="s">
        <v>56</v>
      </c>
      <c r="I125" s="15">
        <v>13.32</v>
      </c>
      <c r="J125" s="15">
        <v>13.32</v>
      </c>
      <c r="K125" s="15">
        <v>13.32</v>
      </c>
      <c r="L125" s="15"/>
      <c r="M125" s="15"/>
      <c r="N125" s="15">
        <v>13.32</v>
      </c>
      <c r="O125" s="15"/>
      <c r="P125" s="15"/>
      <c r="Q125" s="15"/>
      <c r="R125" s="15"/>
      <c r="S125" s="15"/>
      <c r="T125" s="15"/>
      <c r="U125" s="15"/>
      <c r="V125" s="15"/>
      <c r="W125" s="15"/>
    </row>
    <row r="126" ht="23.25" customHeight="1" spans="1:23">
      <c r="A126" s="13" t="s">
        <v>386</v>
      </c>
      <c r="B126" s="13" t="s">
        <v>387</v>
      </c>
      <c r="C126" s="13" t="s">
        <v>385</v>
      </c>
      <c r="D126" s="13" t="s">
        <v>42</v>
      </c>
      <c r="E126" s="13" t="s">
        <v>63</v>
      </c>
      <c r="F126" s="13" t="s">
        <v>64</v>
      </c>
      <c r="G126" s="13" t="s">
        <v>388</v>
      </c>
      <c r="H126" s="13" t="s">
        <v>56</v>
      </c>
      <c r="I126" s="15">
        <v>19.2</v>
      </c>
      <c r="J126" s="15">
        <v>19.2</v>
      </c>
      <c r="K126" s="15">
        <v>19.2</v>
      </c>
      <c r="L126" s="15"/>
      <c r="M126" s="15"/>
      <c r="N126" s="15">
        <v>19.2</v>
      </c>
      <c r="O126" s="15"/>
      <c r="P126" s="15"/>
      <c r="Q126" s="15"/>
      <c r="R126" s="15"/>
      <c r="S126" s="15"/>
      <c r="T126" s="15"/>
      <c r="U126" s="15"/>
      <c r="V126" s="15"/>
      <c r="W126" s="15"/>
    </row>
    <row r="127" ht="23.25" customHeight="1" spans="1:23">
      <c r="A127" s="13" t="s">
        <v>386</v>
      </c>
      <c r="B127" s="13" t="s">
        <v>387</v>
      </c>
      <c r="C127" s="13" t="s">
        <v>385</v>
      </c>
      <c r="D127" s="13" t="s">
        <v>42</v>
      </c>
      <c r="E127" s="13" t="s">
        <v>63</v>
      </c>
      <c r="F127" s="13" t="s">
        <v>64</v>
      </c>
      <c r="G127" s="13" t="s">
        <v>388</v>
      </c>
      <c r="H127" s="13" t="s">
        <v>56</v>
      </c>
      <c r="I127" s="15">
        <v>9.84</v>
      </c>
      <c r="J127" s="15">
        <v>9.84</v>
      </c>
      <c r="K127" s="15">
        <v>9.84</v>
      </c>
      <c r="L127" s="15"/>
      <c r="M127" s="15"/>
      <c r="N127" s="15">
        <v>9.84</v>
      </c>
      <c r="O127" s="15"/>
      <c r="P127" s="15"/>
      <c r="Q127" s="15"/>
      <c r="R127" s="15"/>
      <c r="S127" s="15"/>
      <c r="T127" s="15"/>
      <c r="U127" s="15"/>
      <c r="V127" s="15"/>
      <c r="W127" s="15"/>
    </row>
    <row r="128" ht="23.25" customHeight="1" spans="1:23">
      <c r="A128" s="13" t="s">
        <v>386</v>
      </c>
      <c r="B128" s="13" t="s">
        <v>387</v>
      </c>
      <c r="C128" s="13" t="s">
        <v>385</v>
      </c>
      <c r="D128" s="13" t="s">
        <v>42</v>
      </c>
      <c r="E128" s="13" t="s">
        <v>63</v>
      </c>
      <c r="F128" s="13" t="s">
        <v>64</v>
      </c>
      <c r="G128" s="13" t="s">
        <v>388</v>
      </c>
      <c r="H128" s="13" t="s">
        <v>56</v>
      </c>
      <c r="I128" s="15">
        <v>17.88</v>
      </c>
      <c r="J128" s="15">
        <v>17.88</v>
      </c>
      <c r="K128" s="15">
        <v>17.88</v>
      </c>
      <c r="L128" s="15"/>
      <c r="M128" s="15"/>
      <c r="N128" s="15">
        <v>17.88</v>
      </c>
      <c r="O128" s="15"/>
      <c r="P128" s="15"/>
      <c r="Q128" s="15"/>
      <c r="R128" s="15"/>
      <c r="S128" s="15"/>
      <c r="T128" s="15"/>
      <c r="U128" s="15"/>
      <c r="V128" s="15"/>
      <c r="W128" s="15"/>
    </row>
    <row r="129" ht="23.25" customHeight="1" spans="1:23">
      <c r="A129" s="13"/>
      <c r="B129" s="13"/>
      <c r="C129" s="13" t="s">
        <v>389</v>
      </c>
      <c r="D129" s="13"/>
      <c r="E129" s="13"/>
      <c r="F129" s="13"/>
      <c r="G129" s="13"/>
      <c r="H129" s="13"/>
      <c r="I129" s="15">
        <v>768</v>
      </c>
      <c r="J129" s="15">
        <v>768</v>
      </c>
      <c r="K129" s="15">
        <v>768</v>
      </c>
      <c r="L129" s="15"/>
      <c r="M129" s="15"/>
      <c r="N129" s="15">
        <v>768</v>
      </c>
      <c r="O129" s="15"/>
      <c r="P129" s="15"/>
      <c r="Q129" s="15"/>
      <c r="R129" s="15"/>
      <c r="S129" s="15"/>
      <c r="T129" s="15"/>
      <c r="U129" s="15"/>
      <c r="V129" s="15"/>
      <c r="W129" s="15"/>
    </row>
    <row r="130" ht="23.25" customHeight="1" spans="1:23">
      <c r="A130" s="13" t="s">
        <v>355</v>
      </c>
      <c r="B130" s="13" t="s">
        <v>390</v>
      </c>
      <c r="C130" s="13" t="s">
        <v>389</v>
      </c>
      <c r="D130" s="13" t="s">
        <v>42</v>
      </c>
      <c r="E130" s="13" t="s">
        <v>63</v>
      </c>
      <c r="F130" s="13" t="s">
        <v>64</v>
      </c>
      <c r="G130" s="13" t="s">
        <v>391</v>
      </c>
      <c r="H130" s="13" t="s">
        <v>222</v>
      </c>
      <c r="I130" s="15">
        <v>718</v>
      </c>
      <c r="J130" s="15">
        <v>718</v>
      </c>
      <c r="K130" s="15">
        <v>718</v>
      </c>
      <c r="L130" s="15"/>
      <c r="M130" s="15"/>
      <c r="N130" s="15">
        <v>718</v>
      </c>
      <c r="O130" s="15"/>
      <c r="P130" s="15"/>
      <c r="Q130" s="15"/>
      <c r="R130" s="15"/>
      <c r="S130" s="15"/>
      <c r="T130" s="15"/>
      <c r="U130" s="15"/>
      <c r="V130" s="15"/>
      <c r="W130" s="15"/>
    </row>
    <row r="131" ht="23.25" customHeight="1" spans="1:23">
      <c r="A131" s="13" t="s">
        <v>355</v>
      </c>
      <c r="B131" s="13" t="s">
        <v>390</v>
      </c>
      <c r="C131" s="13" t="s">
        <v>389</v>
      </c>
      <c r="D131" s="13" t="s">
        <v>42</v>
      </c>
      <c r="E131" s="13" t="s">
        <v>63</v>
      </c>
      <c r="F131" s="13" t="s">
        <v>64</v>
      </c>
      <c r="G131" s="13" t="s">
        <v>358</v>
      </c>
      <c r="H131" s="13" t="s">
        <v>209</v>
      </c>
      <c r="I131" s="15">
        <v>50</v>
      </c>
      <c r="J131" s="15">
        <v>50</v>
      </c>
      <c r="K131" s="15">
        <v>50</v>
      </c>
      <c r="L131" s="15"/>
      <c r="M131" s="15"/>
      <c r="N131" s="15">
        <v>50</v>
      </c>
      <c r="O131" s="15"/>
      <c r="P131" s="15"/>
      <c r="Q131" s="15"/>
      <c r="R131" s="15"/>
      <c r="S131" s="15"/>
      <c r="T131" s="15"/>
      <c r="U131" s="15"/>
      <c r="V131" s="15"/>
      <c r="W131" s="15"/>
    </row>
    <row r="132" ht="18.75" customHeight="1" spans="1:23">
      <c r="A132" s="198" t="s">
        <v>99</v>
      </c>
      <c r="B132" s="199"/>
      <c r="C132" s="199"/>
      <c r="D132" s="199"/>
      <c r="E132" s="199"/>
      <c r="F132" s="199"/>
      <c r="G132" s="199"/>
      <c r="H132" s="200"/>
      <c r="I132" s="15">
        <v>12954</v>
      </c>
      <c r="J132" s="15">
        <v>12754</v>
      </c>
      <c r="K132" s="15">
        <v>12754</v>
      </c>
      <c r="L132" s="15"/>
      <c r="M132" s="15"/>
      <c r="N132" s="15">
        <v>12754</v>
      </c>
      <c r="O132" s="15"/>
      <c r="P132" s="15"/>
      <c r="Q132" s="15"/>
      <c r="R132" s="15">
        <v>200</v>
      </c>
      <c r="S132" s="15"/>
      <c r="T132" s="15"/>
      <c r="U132" s="15"/>
      <c r="V132" s="15"/>
      <c r="W132" s="15">
        <v>200</v>
      </c>
    </row>
  </sheetData>
  <mergeCells count="28">
    <mergeCell ref="A2:W2"/>
    <mergeCell ref="A3:H3"/>
    <mergeCell ref="J4:M4"/>
    <mergeCell ref="N4:P4"/>
    <mergeCell ref="R4:W4"/>
    <mergeCell ref="A132:H13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9" scale="57"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部门支出预算表01-03</vt:lpstr>
      <vt:lpstr>财政拨款收支预算总表02-1</vt:lpstr>
      <vt:lpstr>一般公共预算支出预算表（按功能科目分类）02-2</vt:lpstr>
      <vt:lpstr>一般公共预算支出预算表（按经济科目分类）02-3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国有资本经营预算支出表07</vt:lpstr>
      <vt:lpstr>部门政府采购预算表08</vt:lpstr>
      <vt:lpstr>政府购买服务预算表09</vt:lpstr>
      <vt:lpstr>市对下转移支付预算表10-1</vt:lpstr>
      <vt:lpstr>市对下转移支付绩效目标表10-2</vt:lpstr>
      <vt:lpstr>新增资产配置表11</vt:lpstr>
      <vt:lpstr>上级补助项目支出预算表12</vt:lpstr>
      <vt:lpstr>部门项目中期规划预算表13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WPS_1569942720</cp:lastModifiedBy>
  <dcterms:created xsi:type="dcterms:W3CDTF">2024-01-23T06:35:00Z</dcterms:created>
  <dcterms:modified xsi:type="dcterms:W3CDTF">2024-07-17T09:16:18Z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6837A770DCDC46CBBCD680378F64A03B</vt:lpwstr>
  </property>
  <property fmtid="{D5CDD505-2E9C-101B-9397-08002B2CF9AE}" pid="3" name="KSOProductBuildVer">
    <vt:lpwstr>2052-12.1.0.17147</vt:lpwstr>
  </property>
</Properties>
</file>