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9"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_FilterDatabase" localSheetId="7" hidden="1">'基本支出预算表（人员类.运转类公用经费项目）04'!$A$7:$Z$45</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'项目支出绩效目标表（另文下达）05-3'!#REF!,'项目支出绩效目标表（另文下达）05-3'!$1:$1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<sst xmlns="http://schemas.openxmlformats.org/spreadsheetml/2006/main" count="2320" uniqueCount="686">
  <si>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</si>
  <si>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</si>
  <si>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</si>
  <si>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</si>
  <si>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</si>
  <si>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</si>
  <si>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</si>
  <si>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</si>
  <si>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</si>
  <si>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</si>
  <si>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</si>
  <si>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</si>
  <si>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</si>
  <si>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</si>
  <si>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</si>
  <si>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</si>
  <si>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</si>
  <si>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</si>
  <si>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</si>
  <si>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</si>
  <si>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</si>
  <si>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</si>
  <si>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</si>
  <si>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</si>
  <si>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</si>
  <si>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</si>
  <si>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</si>
  <si>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</si>
  <si>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</si>
  <si>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</si>
  <si>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</si>
  <si>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</si>
  <si>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</si>
  <si>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</si>
  <si>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</si>
  <si>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</si>
  <si>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</si>
  <si>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</si>
  <si>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</si>
  <si>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</si>
  <si>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</si>
  <si>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</si>
  <si>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</si>
  <si>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</si>
  <si>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</si>
  <si>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</si>
  <si>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</si>
  <si>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</si>
  <si>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</si>
  <si>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</si>
  <si>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</si>
  <si>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</si>
  <si>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</si>
  <si>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</si>
  <si>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</si>
  <si>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</si>
  <si>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</si>
  <si>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207</t>
  </si>
  <si>
    <t>曲靖市妇女联合会</t>
  </si>
  <si>
    <t>207001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</si>
  <si>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</si>
  <si>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</si>
  <si>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</si>
  <si>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</si>
  <si>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</si>
  <si>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</si>
  <si>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</si>
  <si>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</si>
  <si>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</si>
  <si>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</si>
  <si>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</si>
  <si>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</si>
  <si>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</si>
  <si>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</si>
  <si>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</si>
  <si>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</si>
  <si>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</si>
  <si>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</si>
  <si>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</si>
  <si>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</si>
  <si>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</si>
  <si>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</si>
  <si>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</si>
  <si>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</si>
  <si>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</si>
  <si>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</si>
  <si>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</si>
  <si>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</si>
  <si>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</si>
  <si>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</si>
  <si>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</si>
  <si>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</si>
  <si>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</si>
  <si>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</si>
  <si>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</si>
  <si>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</si>
  <si>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</si>
  <si>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</si>
  <si>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</si>
  <si>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</si>
  <si>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</si>
  <si>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</si>
  <si>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</si>
  <si>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</si>
  <si>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</si>
  <si>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</si>
  <si>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</si>
  <si>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</si>
  <si>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</si>
  <si>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</si>
  <si>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</si>
  <si>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</si>
  <si>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</si>
  <si>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</si>
  <si>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</si>
  <si>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</si>
  <si>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</si>
  <si>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</si>
  <si>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</si>
  <si>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</si>
  <si>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</si>
  <si>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</si>
  <si>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</si>
  <si>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</si>
  <si>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</si>
  <si>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</si>
  <si>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</si>
  <si>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</si>
  <si>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</si>
  <si>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</si>
  <si>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</si>
  <si>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</si>
  <si>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</si>
  <si>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</si>
  <si>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</si>
  <si>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</si>
  <si>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</si>
  <si>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</si>
  <si>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</si>
  <si>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</si>
  <si>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</si>
  <si>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</si>
  <si>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</si>
  <si>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</si>
  <si>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</si>
  <si>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</si>
  <si>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</si>
  <si>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</si>
  <si>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</si>
  <si>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</si>
  <si>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</si>
  <si>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</si>
  <si>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单位名称：曲靖市妇女联合会</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</si>
  <si>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</si>
  <si>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</si>
  <si>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</si>
  <si>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</si>
  <si>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</si>
  <si>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</si>
  <si>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</si>
  <si>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</si>
  <si>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</si>
  <si>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</si>
  <si>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</si>
  <si>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</si>
  <si>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</si>
  <si>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</si>
  <si>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</si>
  <si>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</si>
  <si>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</si>
  <si>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</si>
  <si>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</si>
  <si>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</si>
  <si>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</si>
  <si>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</si>
  <si>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</si>
  <si>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</si>
  <si>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</si>
  <si>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</si>
  <si>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</si>
  <si>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</si>
  <si>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</si>
  <si>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</si>
  <si>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</si>
  <si>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</si>
  <si>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</si>
  <si>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</si>
  <si>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</si>
  <si>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</si>
  <si>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</si>
  <si>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</si>
  <si>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</si>
  <si>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</si>
  <si>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</si>
  <si>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</si>
  <si>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</si>
  <si>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</si>
  <si>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</si>
  <si>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</si>
  <si>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</si>
  <si>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</si>
  <si>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</si>
  <si>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</si>
  <si>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</si>
  <si>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</si>
  <si>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</si>
  <si>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</si>
  <si>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</si>
  <si>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</si>
  <si>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</si>
  <si>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</si>
  <si>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</si>
  <si>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</si>
  <si>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</si>
  <si>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</si>
  <si>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</si>
  <si>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</si>
  <si>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</si>
  <si>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</si>
  <si>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</si>
  <si>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</si>
  <si>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</si>
  <si>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</si>
  <si>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</si>
  <si>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</si>
  <si>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</si>
  <si>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</si>
  <si>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</si>
  <si>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</si>
  <si>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</si>
  <si>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</si>
  <si>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</si>
  <si>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</si>
  <si>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</si>
  <si>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</si>
  <si>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</si>
  <si>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</si>
  <si>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</si>
  <si>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</si>
  <si>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</si>
  <si>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</si>
  <si>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</si>
  <si>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</si>
  <si>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</si>
  <si>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</si>
  <si>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</si>
  <si>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</si>
  <si>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</si>
  <si>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</si>
  <si>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</si>
  <si>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</si>
  <si>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</si>
  <si>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</si>
  <si>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</si>
  <si>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</si>
  <si>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</si>
  <si>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</si>
  <si>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</si>
  <si>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</si>
  <si>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</si>
  <si>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</si>
  <si>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</si>
  <si>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</si>
  <si>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</si>
  <si>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</si>
  <si>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</si>
  <si>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</si>
  <si>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</si>
  <si>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</si>
  <si>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</si>
  <si>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</si>
  <si>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</si>
  <si>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</si>
  <si>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</si>
  <si>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</si>
  <si>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</si>
  <si>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</si>
  <si>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</si>
  <si>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</si>
  <si>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</si>
  <si>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</si>
  <si>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</si>
  <si>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</si>
  <si>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</si>
  <si>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</si>
  <si>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</si>
  <si>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</si>
  <si>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</si>
  <si>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</si>
  <si>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</si>
  <si>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</si>
  <si>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</si>
  <si>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</si>
  <si>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</si>
  <si>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</si>
  <si>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</si>
  <si>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</si>
  <si>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</si>
  <si>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</si>
  <si>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</si>
  <si>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</si>
  <si>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</si>
  <si>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</si>
  <si>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</si>
  <si>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</si>
  <si>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</si>
  <si>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</si>
  <si>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</si>
  <si>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</si>
  <si>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</si>
  <si>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</si>
  <si>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</si>
  <si>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</si>
  <si>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</si>
  <si>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</si>
  <si>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</si>
  <si>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</si>
  <si>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</si>
  <si>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</si>
  <si>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</si>
  <si>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</si>
  <si>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</si>
  <si>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</si>
  <si>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</si>
  <si>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</si>
  <si>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</si>
  <si>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</si>
  <si>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</si>
  <si>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</si>
  <si>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</si>
  <si>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</si>
  <si>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</si>
  <si>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</si>
  <si>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</si>
  <si>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</si>
  <si>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</si>
  <si>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</si>
  <si>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</si>
  <si>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</si>
  <si>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</si>
  <si>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</si>
  <si>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</si>
  <si>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</si>
  <si>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</si>
  <si>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</si>
  <si>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</si>
  <si>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</si>
  <si>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</si>
  <si>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</si>
  <si>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</si>
  <si>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</si>
  <si>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</si>
  <si>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</si>
  <si>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</si>
  <si>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</si>
  <si>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</si>
  <si>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</si>
  <si>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</si>
  <si>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</si>
  <si>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</si>
  <si>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</si>
  <si>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</si>
  <si>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</si>
  <si>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</si>
  <si>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</si>
  <si>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</si>
  <si>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</si>
  <si>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</si>
  <si>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</si>
  <si>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</si>
  <si>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</si>
  <si>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</si>
  <si>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</si>
  <si>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</si>
  <si>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</si>
  <si>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</si>
  <si>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</si>
  <si>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</si>
  <si>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</si>
  <si>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</si>
  <si>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530300210000000022086</t>
  </si>
  <si>
    <t>行政人员支出工资</t>
  </si>
  <si>
    <t>30101</t>
  </si>
  <si>
    <t>基本工资</t>
  </si>
  <si>
    <t>30102</t>
  </si>
  <si>
    <t>津贴补贴</t>
  </si>
  <si>
    <t>530300231100001524984</t>
  </si>
  <si>
    <t>公务员基础绩效奖</t>
  </si>
  <si>
    <t>30103</t>
  </si>
  <si>
    <t>奖金</t>
  </si>
  <si>
    <t>530300210000000022094</t>
  </si>
  <si>
    <t>社会保障缴费（养老保险）</t>
  </si>
  <si>
    <t>30108</t>
  </si>
  <si>
    <t>机关事业单位基本养老保险缴费</t>
  </si>
  <si>
    <t>530300210000000022092</t>
  </si>
  <si>
    <t>社会保障缴费（基本医疗保险）</t>
  </si>
  <si>
    <t>30110</t>
  </si>
  <si>
    <t>职工基本医疗保险缴费</t>
  </si>
  <si>
    <t>530300210000000022091</t>
  </si>
  <si>
    <t>社会保障缴费（工伤保险）</t>
  </si>
  <si>
    <t>30112</t>
  </si>
  <si>
    <t>其他社会保障缴费</t>
  </si>
  <si>
    <t>530300210000000022093</t>
  </si>
  <si>
    <t>社会保障缴费（生育保险）</t>
  </si>
  <si>
    <t>530300210000000022090</t>
  </si>
  <si>
    <t>社会保障缴费（附加商业险）</t>
  </si>
  <si>
    <t>530300210000000022097</t>
  </si>
  <si>
    <t>社会保障缴费（住房公积金）</t>
  </si>
  <si>
    <t>30113</t>
  </si>
  <si>
    <t>530300231100001524966</t>
  </si>
  <si>
    <t>30217</t>
  </si>
  <si>
    <t>530300210000000022110</t>
  </si>
  <si>
    <t>一般公用经费</t>
  </si>
  <si>
    <t>30201</t>
  </si>
  <si>
    <t>办公费</t>
  </si>
  <si>
    <t>30205</t>
  </si>
  <si>
    <t>水费</t>
  </si>
  <si>
    <t>30206</t>
  </si>
  <si>
    <t>电费</t>
  </si>
  <si>
    <t>530300210000000022107</t>
  </si>
  <si>
    <t>离休公用经费</t>
  </si>
  <si>
    <t>530300210000000022109</t>
  </si>
  <si>
    <t>退休公用经费</t>
  </si>
  <si>
    <t>530300210000000022106</t>
  </si>
  <si>
    <t>会议费</t>
  </si>
  <si>
    <t>30215</t>
  </si>
  <si>
    <t>530300210000000022108</t>
  </si>
  <si>
    <t>培训费</t>
  </si>
  <si>
    <t>30216</t>
  </si>
  <si>
    <t>530300210000000022103</t>
  </si>
  <si>
    <t>工会经费</t>
  </si>
  <si>
    <t>30228</t>
  </si>
  <si>
    <t>530300210000000022104</t>
  </si>
  <si>
    <t>福利费</t>
  </si>
  <si>
    <t>30229</t>
  </si>
  <si>
    <t>530300210000000022100</t>
  </si>
  <si>
    <t>公务用车运行维护费</t>
  </si>
  <si>
    <t>30231</t>
  </si>
  <si>
    <t>530300210000000022105</t>
  </si>
  <si>
    <t>公务出行租车经费</t>
  </si>
  <si>
    <t>30239</t>
  </si>
  <si>
    <t>其他交通费用</t>
  </si>
  <si>
    <t>530300210000000022102</t>
  </si>
  <si>
    <t>行政人员公务交通补贴</t>
  </si>
  <si>
    <t>530300210000000022098</t>
  </si>
  <si>
    <t>离休费</t>
  </si>
  <si>
    <t>30301</t>
  </si>
  <si>
    <t>30305</t>
  </si>
  <si>
    <t>生活补助</t>
  </si>
  <si>
    <t>530300210000000022087</t>
  </si>
  <si>
    <t>公务员医疗费</t>
  </si>
  <si>
    <t>30111</t>
  </si>
  <si>
    <t>公务员医疗补助缴费</t>
  </si>
  <si>
    <t>530300210000000022088</t>
  </si>
  <si>
    <t>离休人员医疗统筹费(行政)</t>
  </si>
  <si>
    <t>30307</t>
  </si>
  <si>
    <t>医疗费补助</t>
  </si>
  <si>
    <t>530300210000000022096</t>
  </si>
  <si>
    <t>退休公务员医疗费</t>
  </si>
  <si>
    <t>530300231100001527987</t>
  </si>
  <si>
    <t>其他人员支出</t>
  </si>
  <si>
    <t>30199</t>
  </si>
  <si>
    <t>其他工资福利支出</t>
  </si>
  <si>
    <t>预算05-1表</t>
  </si>
  <si>
    <t>项目支出预算表（其他运转类、特定目标类项目）</t>
  </si>
  <si>
    <t>项目分类</t>
  </si>
  <si>
    <t>经济科目编码</t>
  </si>
  <si>
    <t>经济科目名称</t>
  </si>
  <si>
    <t>本年拨款</t>
  </si>
  <si>
    <t>其中：本次下达</t>
  </si>
  <si>
    <t>单位资金专项工作经费</t>
  </si>
  <si>
    <t>专项业务类</t>
  </si>
  <si>
    <t>530300210000000017469</t>
  </si>
  <si>
    <t>妇女儿童发展规划专项经费</t>
  </si>
  <si>
    <t>530300200000000001362</t>
  </si>
  <si>
    <t>30202</t>
  </si>
  <si>
    <t>印刷费</t>
  </si>
  <si>
    <t>30211</t>
  </si>
  <si>
    <t>差旅费</t>
  </si>
  <si>
    <t>30227</t>
  </si>
  <si>
    <t>委托业务费</t>
  </si>
  <si>
    <t>妇女活动专项经费</t>
  </si>
  <si>
    <t>530300200000000001676</t>
  </si>
  <si>
    <t>30207</t>
  </si>
  <si>
    <t>邮电费</t>
  </si>
  <si>
    <t>30214</t>
  </si>
  <si>
    <t>租赁费</t>
  </si>
  <si>
    <t>30226</t>
  </si>
  <si>
    <t>劳务费</t>
  </si>
  <si>
    <t>31002</t>
  </si>
  <si>
    <t>办公设备购置</t>
  </si>
  <si>
    <t>预算05-2表</t>
  </si>
  <si>
    <t>项目绩效目标表（本次下达）</t>
  </si>
  <si>
    <t>项目年度绩效目标</t>
  </si>
  <si>
    <t>一级指标</t>
  </si>
  <si>
    <t>二级指标</t>
  </si>
  <si>
    <t>三级指标</t>
  </si>
  <si>
    <t>指标性质</t>
  </si>
  <si>
    <t>指标值</t>
  </si>
  <si>
    <t>度量单位</t>
  </si>
  <si>
    <t>指标属性</t>
  </si>
  <si>
    <t>指标内容</t>
  </si>
  <si>
    <t>做好本部门编外聘用人员经费保障，按规定落实职工各项待遇，支持部门正常履职。</t>
  </si>
  <si>
    <t>产出指标</t>
  </si>
  <si>
    <t>数量指标</t>
  </si>
  <si>
    <t>工资福利发放人数</t>
  </si>
  <si>
    <t>&lt;=</t>
  </si>
  <si>
    <t>人</t>
  </si>
  <si>
    <t>定量指标</t>
  </si>
  <si>
    <t>反映工资福利发放人数。</t>
  </si>
  <si>
    <t>质量指标</t>
  </si>
  <si>
    <t>兑现准确率</t>
  </si>
  <si>
    <t>&gt;=</t>
  </si>
  <si>
    <t>100</t>
  </si>
  <si>
    <t>%</t>
  </si>
  <si>
    <t>反映工资准确发放的情况。</t>
  </si>
  <si>
    <t>时效指标</t>
  </si>
  <si>
    <t>工资发放及时率</t>
  </si>
  <si>
    <t>90</t>
  </si>
  <si>
    <t>反映工资发放及时率情况。</t>
  </si>
  <si>
    <t>效益指标</t>
  </si>
  <si>
    <t>社会效益指标</t>
  </si>
  <si>
    <t>部门运转</t>
  </si>
  <si>
    <t>正常运转</t>
  </si>
  <si>
    <t>是/否</t>
  </si>
  <si>
    <t>定性指标</t>
  </si>
  <si>
    <t>反映部门（单位）运转情况。</t>
  </si>
  <si>
    <t>满意度指标</t>
  </si>
  <si>
    <t>服务对象满意度指标</t>
  </si>
  <si>
    <t>单位人员满意度</t>
  </si>
  <si>
    <t>反映部门（单位）人员对工资福利发放的满意程度。</t>
  </si>
  <si>
    <t>社会公众满意度</t>
  </si>
  <si>
    <t>反映社会公众对部门（单位）履职情况的满意程度。</t>
  </si>
  <si>
    <t>一、男女平等基本国策深入贯彻落实，促进男女平等和妇女全面发展的制度机制创新完善，妇女在各行各业建功立业，“半边天”作用更加彰显，性别平等进程加速实现，城乡、区域、民族、群体之间妇女均衡发展。妇女平等享有全方位全生命周期健康服务，健康水平持续提升。妇女平等享有受教育权利，素质能力持续提高。妇女平等享有经济权益，经济地位稳步提升。妇女平等享有政治权利，参与国家和经济文化社会事务管理的水平逐步提高。妇女平等享有多层次可持续的社会保障，待遇水平稳步提高。支持家庭发展的法规政策体系更加完善，社会主义家庭文明新风尚日益形成。男女平等理念更加深入人心，妇女发展环境更为优化。法治体系更加健全，妇女合法权益得到切实保障，妇女的获得感、幸福感、安全感显著提升。展望 2035 年，与全市基本实现社会主义现代化相适应，男女平等和妇女全面发展取得更为明显的实质性进展，妇女更好地担负起新时代赋予的光荣使命，为实现中华民族伟大复兴的中国梦而不懈奋斗。
二、保障儿童权利的法律法规政策体系更加健全，促进儿童发展的工作机制更加完善，儿童优先的社会风尚普遍形成。城乡、区域、群体之间的儿童发展差距明显缩小。儿童享有更加均等可及的基本公共服务，享有更加普惠优越的福利保障，享有更加和谐友好的家庭和社会环境。儿童在健康、安全、教育、福利、家庭、环境、法律保护等领域的权利进一步实现，思想道德素养和全面发展水平显著提升，获得感幸福感安全感明显增强，成长为德智体美劳全面发展的时代新人，为推动曲靖高质量跨越式发展，谱写好中国梦的曲靖篇章提供人才保障。</t>
  </si>
  <si>
    <t>召开全委会、联络员会议</t>
  </si>
  <si>
    <t>次</t>
  </si>
  <si>
    <t>反映召开全委会、联络员会议次数。</t>
  </si>
  <si>
    <t>开展妇女儿童工作评估</t>
  </si>
  <si>
    <t>反映开展妇女儿童工作评估次数。</t>
  </si>
  <si>
    <t>开展“两规划”实施督导工作</t>
  </si>
  <si>
    <t>反映开展“两规划”实施督导工作次数。</t>
  </si>
  <si>
    <t>培训出勤率</t>
  </si>
  <si>
    <t>反映培训出勤率。</t>
  </si>
  <si>
    <t>督导工作覆盖率</t>
  </si>
  <si>
    <t>反映督导工作覆盖率</t>
  </si>
  <si>
    <t>成本指标</t>
  </si>
  <si>
    <t>三类会议标准</t>
  </si>
  <si>
    <t>220</t>
  </si>
  <si>
    <t>元/天</t>
  </si>
  <si>
    <t>反映三类会议标准。</t>
  </si>
  <si>
    <t>推动“两规划”实施工作</t>
  </si>
  <si>
    <t>反映推动“两规划”实施工作情况。</t>
  </si>
  <si>
    <t>政策知晓率</t>
  </si>
  <si>
    <t>&gt;</t>
  </si>
  <si>
    <t>反映政策知晓率情况。</t>
  </si>
  <si>
    <t>受益对象满意度</t>
  </si>
  <si>
    <t>受益对象对妇联工作的满意度达90%以上</t>
  </si>
  <si>
    <t>市妇联是各族各界妇女在中共曲靖市委领导下为争取进一步解放而联合起来的社会群众团体，是党和政府联系妇女群众的桥梁和纽带。基本职能是代表和维护妇女权益，促进男女平等。我市妇女工作紧紧围绕市委的中心工作，以经济建设为中心，以提高妇女素质为重点，以培养“四有”、“四自”新女性为目标，广泛深入地开展了“双学双比”、“巾帼建功”、“五好文明家庭”创建活动，结合曲靖实际，实施“女性素质工程”、“巾帼科技致富工程”、“巾帼扶贫工程”、“三八绿色工程”、“巾帼社区服务工程”。以项目为依托，先后开展了小额信贷，循环金、春蕾计划、母亲水窖、母亲沼气等，帮助农村贫困妇女增收致富和下岗女工实现再就业，不断推动《中华人民共和国妇女权益保障法》、《中华人民共和国未成年人保护法》、《中国妇女发展纲要》、《中国儿童发展纲要》的实施，努力发挥妇女群众在社会主义经济、政治、文化、社会建设中的积极作用。</t>
  </si>
  <si>
    <t>完成救助人数</t>
  </si>
  <si>
    <t>救助罹患“两癌”的农村贫困妇女100人，按照患宫颈癌和乳腺癌癌前病变治疗、宫颈手术及术后治疗，救助1-5千元/人。</t>
  </si>
  <si>
    <t>市妇联是各族各界妇女在中共曲靖市委领导下为争取进一步解放而联合起来的社会群众团体，是党和政府联系妇女群众的桥梁和纽带。基本职能是代表和维护妇女权益，促进男女平等。我市妇女工作紧紧围绕市委的中心工作，以经济建设为中心，以提高妇女素质为重点，以培养“四有”、“四自”新女性为目标，广泛深入地开展了“双学双比”、“巾帼建功”、“五好文明家庭”创建活动，结合曲靖实际，实施“女性素质工程”、“巾帼科技致富工程”、“巾帼扶贫工程”、“三八绿色工程”、“巾帼社区服务工程”。以项目为依托，先后开展了小额信贷，循环金、春蕾计划、母亲水窖、母亲沼气等，帮助农村贫困妇女增收致富和下岗女工实现再就业，不断推动《妇女权益保障法》、《未成年人保护法》、《中国妇女发展纲要》、《中国儿童发展纲要》的实施，努力发挥妇女群众在社会主义经济、政治、文化、社会建设中的积极作用。</t>
  </si>
  <si>
    <t>开展宣传活动</t>
  </si>
  <si>
    <t>5000</t>
  </si>
  <si>
    <t>在患者驻地通过发放妇女健康知识手册、宣传单，每年最少有5千人对“两癌”疾病及“两癌”救助工作有所了解。</t>
  </si>
  <si>
    <t>受益对象对妇联工作的满意度达90%以上。</t>
  </si>
  <si>
    <t>深入实施新时代文明素养提升工程。广泛开展道德规范、文明养成、素质提升等系列教育培训活动，以“新时代女性课堂”为载体，积极协调争取资源保障，推动全市妇联系统形成妇女培训常态化体系。实施高素质女农民和“乡村振兴女致富带头人”培养计划，提升农村妇女综合素养。配合有关部门实施家政培训提升行动、康养计划，大力培养家政行业高技能人才，促进巾帼家政提质扩容。深化开展乡村振兴巾帼行动。深化“姐妹手拉手”活动，配合党委和政府做好易地扶贫搬迁后续帮扶工作，常态化关爱帮扶低收入困境女性群体，实现巩固拓展巾帼脱贫成果同乡村振兴巾帼行动有效衔接。培育“妇”字号农业龙头企业、专业合作社、家庭农场等巾帼新型农业经营主体，大力发展高原特色农业和妇女手工产业。全面推进巾帼创业金融扶持行动，加强对脱贫妇女、农村低收入困境妇女群体的就业帮扶，支持女性重点群体就业创业。引导支持妇女发展乡村特色产业，参与现代农业经营体系建设和乡村旅游、休闲康养、电子商务等现代服务业，在促进农村一二三产业融合发展中创业增收。深入开展爱国卫生巾帼行动。引导妇女参与农村人居环境整治，在村庄清洁和绿化美化、森林乡村、美丽宜居村庄和美丽庭院示范创建活动等工作中发挥作用。倡导文明健康生活“六个新风尚”，开展健康知识宣传“进乡村、进社区、进机关、进学校、进企业、进工地”六进活动。推动将健康、科普作为中小学素质教育的重要内容，以“小手拉大手”促进全社会形成文明卫生习惯。推广健康生活方式，针对妇女、儿童群体健康问题，开展精准宣传。加强妇女心理健康科普宣传，传播自尊自信、理性平和、乐观向上的理念和科学的心理健康知识。践行绿色环保生活理念，落实常态化疫情防控机制，积极开展生态文明宣传教育，帮助妇女群众养成绿色、低碳、循环、节约、节俭的生活方式。深入开展科技创新巾帼行动。鼓励动员广大女科技工作者积极发挥作用，争当各领域“技术尖兵”。引导女企业家提升创新能力，加速成果转化。广泛开展巾帼科技志愿服务，助力广大家庭和青少年科学素养提高。推动建立女科技工作者协会，积极组织女性科技人才参加科技创业大赛、女性科技论坛，在三八红旗手（集体）、城乡妇女岗位建功先进个人（集体）、“最美家庭”等各类评选表彰中加大对女科技人才倾斜力度，为女性科技工作者“发光出彩”搭建平台，团结和引领她们为科技创新贡献巾帼力量。 加强女性创业创新队伍建设。依托“贷免扶补”“创业贷款”</t>
  </si>
  <si>
    <t>妇女技能提升培训</t>
  </si>
  <si>
    <t>开展农村妇女技能培训，提升农村妇女就业创业能力</t>
  </si>
  <si>
    <t>深入实施新时代文明素养提升工程。广泛开展道德规范、文明养成、素质提升等系列教育培训活动，以“新时代女性课堂”为载体，积极协调争取资源保障，推动全市妇联系统形成妇女培训常态化体系。实施高素质女农民和“乡村振兴女致富带头人”培养计划，提升农村妇女综合素养。配合有关部门实施家政培训提升行动、康养计划，大力培养家政行业高技能人才，促进巾帼家政提质扩容。深化开展乡村振兴巾帼行动。深化“姐妹手拉手”活动，配合党委和政府做好易地扶贫搬迁后续帮扶工作，常态化关爱帮扶低收入困境女性群体，实现巩固拓展巾帼脱贫成果同乡村振兴巾帼行动有效衔接。培育“妇”字号农业龙头企业、专业合作社、家庭农场等巾帼新型农业经营主体，大力发展高原特色农业和妇女手工产业。全面推进巾帼创业金融扶持行动，加强对脱贫妇女、农村低收入困境妇女群体的就业帮扶，支持女性重点群体就业创业。引导支持妇女发展乡村特色产业，参与现代农业经营体系建设和乡村旅游、休闲康养、电子商务等现代服务业，在促进农村一二三产业融合发展中创业增收。深入开展爱国卫生巾帼行动。引导妇女参与农村人居环境整治，在村庄清洁和绿化美化、森林乡村、美丽宜居村庄和美丽庭院示范创建活动等工作中发挥作用。倡导文明健康生活“六条新风尚”，开展健康知识宣传“进乡村、进社区、进机关、进学校、进企业、进工地”六进活动。推动将健康、科普作为中小学素质教育的重要内容，以“小手拉大手”促进全社会形成文明卫生习惯。推广健康生活方式，针对妇女、儿童群体健康问题，开展精准宣传。加强妇女心理健康科普宣传，传播自尊自信、理性平和、乐观向上的理念和科学的心理健康知识。践行绿色环保生活理念，落实常态化疫情防控机制，积极开展生态文明宣传教育，帮助妇女群众养成绿色、低碳、循环、节约、节俭的生活方式。深入开展科技创新巾帼行动。鼓励动员广大女科技工作者积极发挥作用，争当各领域“技术尖兵”。引导女企业家提升创新能力，加速成果转化。广泛开展巾帼科技志愿服务，助力广大家庭和青少年科学素养提高。推动建立女科技工作者协会，积极组织女性科技人才参加科技创业大赛、女性科技论坛，在三八红旗手（集体）、城乡妇女岗位建功先进个人（集体）、“最美家庭”等各类评选表彰中加大对女科技人才倾斜力度，为女性科技工作者“发光出彩”搭建平台，团结和引领她们为科技创新贡献巾帼力量。 加强女性创业创创新队伍建设。依托“贷免扶补”“创业贷款”</t>
  </si>
  <si>
    <t>开展“巾帼建功“创建系列活动</t>
  </si>
  <si>
    <t>个</t>
  </si>
  <si>
    <t>在全市开展“巾帼建功”创建系列活动，在各县区创建巾帼示范基地，促进妇女创业就业。</t>
  </si>
  <si>
    <t>开展家庭教育系列活动</t>
  </si>
  <si>
    <t>场</t>
  </si>
  <si>
    <t>举办家庭教育公益巡讲活动、开展健康家庭创建、开展最美家庭、绿色家庭、清廉家庭、书香家庭创建工作、开展家风家教宣传语活动，创建市级家庭教育指导与服务中心，开展亲子阅读活动等。</t>
  </si>
  <si>
    <t>开展“六一”儿童节慰问活动</t>
  </si>
  <si>
    <t>关心关爱儿童，“六一”儿童节关爱慰问儿童。</t>
  </si>
  <si>
    <t>开展“我们的节日”七夕主题活动</t>
  </si>
  <si>
    <t>组织开展主题活动。</t>
  </si>
  <si>
    <t>妇联组织建设系列活动</t>
  </si>
  <si>
    <t>1.加大新领域妇联组织建设力度，加强妇联组织规范化建设，扩大组织有形有效覆盖；
2.开展妇联干部能力提升培训；
3.提升妇联组织阵地建设并发挥作用。</t>
  </si>
  <si>
    <t>“三八”国际妇女节活动</t>
  </si>
  <si>
    <t>=</t>
  </si>
  <si>
    <t>开展“三八”国际妇女节活动1次</t>
  </si>
  <si>
    <t>妇女儿童权益维护系列活动</t>
  </si>
  <si>
    <t>1.抓好源头维权，发挥妇女儿童维权领导小组办公室作用；
2.开展普法强基补短板专项活动，宣传妇女儿童法律法规知识，依法解决妇女儿童诉求。</t>
  </si>
  <si>
    <t>反映培训出勤率情况。</t>
  </si>
  <si>
    <t>项目验收合格率</t>
  </si>
  <si>
    <t>反映项目验收合格率。</t>
  </si>
  <si>
    <t>妇女工作覆盖率</t>
  </si>
  <si>
    <t>反映妇女工作覆盖率情况</t>
  </si>
  <si>
    <t>促进社会和谐稳定</t>
  </si>
  <si>
    <t>用于反映项目实施能否进一步加强和改进新形势下党的群团工作。</t>
  </si>
  <si>
    <t>政策知晓率情况</t>
  </si>
  <si>
    <t>提升了妇女群众的幸福感</t>
  </si>
  <si>
    <t>反映提升了妇女群众的幸福感情况。</t>
  </si>
  <si>
    <t>受益对象满意度调查表等</t>
  </si>
  <si>
    <t>预算05-3表</t>
  </si>
  <si>
    <t>项目支出绩效目标表（另文下达）</t>
  </si>
  <si>
    <t>说明：我单位无项目支出绩效目标（另文下达），故此表为空表。</t>
  </si>
  <si>
    <t>预算06表</t>
  </si>
  <si>
    <t>政府性基金预算支出预算表</t>
  </si>
  <si>
    <t>单位名称：预算科</t>
  </si>
  <si>
    <t>单位名称</t>
  </si>
  <si>
    <t>本年政府性基金预算支出</t>
  </si>
  <si>
    <t>说明：我单位无政府性基金预算支出，故此表为空表。</t>
  </si>
  <si>
    <t>预算07表</t>
  </si>
  <si>
    <t>国有资本经营预算支出预算表</t>
  </si>
  <si>
    <t>本年国有资本经营预算支出</t>
  </si>
  <si>
    <t>说明：我单位无国有资本经营预算支出，故此表为空表。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</si>
  <si>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</si>
  <si>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</si>
  <si>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</si>
  <si>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</si>
  <si>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</si>
  <si>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</si>
  <si>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</si>
  <si>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</si>
  <si>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</si>
  <si>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</si>
  <si>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</si>
  <si>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A02000000 设备</t>
  </si>
  <si>
    <t>套</t>
  </si>
  <si>
    <t>办公家具和用具购置</t>
  </si>
  <si>
    <t>A05000000 家具和用具</t>
  </si>
  <si>
    <t>批</t>
  </si>
  <si>
    <t>C0503服务</t>
  </si>
  <si>
    <t>公务用车运行维护费保险费</t>
  </si>
  <si>
    <t>C15040201服务</t>
  </si>
  <si>
    <t>项</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</si>
  <si>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</si>
  <si>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</si>
  <si>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</si>
  <si>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</si>
  <si>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</si>
  <si>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</si>
  <si>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</si>
  <si>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</si>
  <si>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</si>
  <si>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</si>
  <si>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说明：我单位无政府购买服务预算支出，故此表为空表。</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</si>
  <si>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</si>
  <si>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</si>
  <si>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</si>
  <si>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</si>
  <si>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</si>
  <si>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</si>
  <si>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</si>
  <si>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</si>
  <si>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</si>
  <si>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</si>
  <si>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</si>
  <si>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</si>
  <si>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</si>
  <si>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</si>
  <si>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</si>
  <si>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说明：我单位无市对下转移支付预算支出，故此表为空表。</t>
  </si>
  <si>
    <t>预算09-2表</t>
  </si>
  <si>
    <t>市对下转移支付绩效目标表</t>
  </si>
  <si>
    <t>单位名称、项目名称</t>
  </si>
  <si>
    <t>预算10表</t>
  </si>
  <si>
    <t>新增资产配置表</t>
  </si>
  <si>
    <t>资产类别</t>
  </si>
  <si>
    <t>资产分类代码.名称</t>
  </si>
  <si>
    <t>资产名称</t>
  </si>
  <si>
    <t>计量单位</t>
  </si>
  <si>
    <t>财政部门批复数（万元）</t>
  </si>
  <si>
    <t>单价</t>
  </si>
  <si>
    <t>金额</t>
  </si>
  <si>
    <t>通用设备</t>
  </si>
  <si>
    <t>办公电脑</t>
  </si>
  <si>
    <t>家具用具</t>
  </si>
  <si>
    <t>办公桌椅</t>
  </si>
  <si>
    <t>预算11表</t>
  </si>
  <si>
    <t>上级补助项目支出预算表</t>
  </si>
  <si>
    <t>上级补助</t>
  </si>
  <si>
    <t>说明：我单位无已批复的上级补助项目支出预算，故此表为空表。</t>
  </si>
  <si>
    <t>预算12表</t>
  </si>
  <si>
    <t>部门项目中期规划预算表</t>
  </si>
  <si>
    <t>项目级次</t>
  </si>
  <si>
    <t>2024年</t>
  </si>
  <si>
    <t>2025年</t>
  </si>
  <si>
    <t>2026年</t>
  </si>
  <si>
    <t>116 其他人员支出</t>
  </si>
  <si>
    <t>本级</t>
  </si>
  <si>
    <t>311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</si>
</sst>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s>
  <fonts count="48">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1"/>
      <color theme="1"/>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9"/>
      <color rgb="FF000000"/>
      <name val="SimSun"/>
      <charset val="134"/>
    </font>
    <font>
      <sz val="9.75"/>
      <color rgb="FF000000"/>
      <name val="SimSun"/>
      <charset val="134"/>
    </font>
    <font>
      <sz val="18"/>
      <color rgb="FF000000"/>
      <name val="Microsoft Sans Serif"/>
      <charset val="134"/>
    </font>
    <font>
      <sz val="12"/>
      <color rgb="FF000000"/>
      <name val="宋体"/>
      <charset val="134"/>
    </font>
    <font>
      <sz val="10"/>
      <name val="宋体"/>
      <charset val="134"/>
    </font>
    <font>
      <sz val="10"/>
      <color indexed="8"/>
      <name val="宋体"/>
      <charset val="134"/>
    </font>
    <font>
      <sz val="11"/>
      <name val="宋体"/>
      <charset val="134"/>
    </font>
    <font>
      <sz val="19"/>
      <color rgb="FF000000"/>
      <name val="宋体"/>
      <charset val="134"/>
    </font>
    <font>
      <b/>
      <sz val="20"/>
      <color rgb="FF000000"/>
      <name val="宋体"/>
      <charset val="134"/>
    </font>
    <font>
      <b/>
      <sz val="11"/>
      <color rgb="FF000000"/>
      <name val="宋体"/>
      <charset val="134"/>
    </font>
    <font>
      <sz val="10.5"/>
      <color theme="1"/>
      <name val="normal"/>
      <charset val="134"/>
    </font>
    <font>
      <sz val="10.5"/>
      <color rgb="FF000000"/>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rgb="FF000000"/>
      <name val="Microsoft YaHei UI"/>
      <charset val="134"/>
    </font>
    <font>
      <b/>
      <sz val="9"/>
      <color rgb="FF000000"/>
      <name val="宋体"/>
      <charset val="134"/>
    </font>
    <font>
      <b/>
      <sz val="10"/>
      <color rgb="FF000000"/>
      <name val="宋体"/>
      <charset val="134"/>
    </font>
    <font>
      <sz val="20"/>
      <color rgb="FF000000"/>
      <name val="Microsoft Sans Serif"/>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 fillId="0" borderId="3">
      <alignment horizontal="center" vertical="center"/>
      <protection locked="0"/>
    </xf>
    <xf numFmtId="0" fontId="1" fillId="0" borderId="0">
      <alignment horizontal="right"/>
    </xf>
    <xf numFmtId="49" fontId="4" fillId="0" borderId="3">
      <alignment horizontal="center" vertical="center" wrapText="1"/>
    </xf>
    <xf numFmtId="0" fontId="1" fillId="0" borderId="2">
      <alignment horizontal="center" vertical="center" wrapText="1"/>
      <protection locked="0"/>
    </xf>
    <xf numFmtId="0" fontId="1" fillId="0" borderId="0">
      <alignment horizontal="right" vertical="center"/>
      <protection locked="0"/>
    </xf>
    <xf numFmtId="0" fontId="4" fillId="0" borderId="6">
      <alignment horizontal="center" vertical="center"/>
      <protection locked="0"/>
    </xf>
    <xf numFmtId="0" fontId="21" fillId="0" borderId="0">
      <alignment horizontal="center" vertical="center"/>
    </xf>
    <xf numFmtId="0" fontId="4" fillId="0" borderId="9">
      <alignment horizontal="center" vertical="center" wrapText="1"/>
    </xf>
    <xf numFmtId="0" fontId="1" fillId="0" borderId="5">
      <alignment horizontal="center" vertical="center"/>
      <protection locked="0"/>
    </xf>
    <xf numFmtId="0" fontId="4" fillId="0" borderId="1">
      <alignment horizontal="center" vertical="center"/>
    </xf>
    <xf numFmtId="176" fontId="43" fillId="0" borderId="1">
      <alignment horizontal="right" vertical="center"/>
    </xf>
    <xf numFmtId="0" fontId="4" fillId="0" borderId="0">
      <alignment horizontal="left" vertical="center"/>
      <protection locked="0"/>
    </xf>
    <xf numFmtId="0" fontId="4" fillId="0" borderId="0"/>
    <xf numFmtId="4" fontId="3" fillId="0" borderId="11">
      <alignment horizontal="right" vertical="center"/>
      <protection locked="0"/>
    </xf>
    <xf numFmtId="0" fontId="4" fillId="0" borderId="11">
      <alignment horizontal="center" vertical="center"/>
    </xf>
    <xf numFmtId="0" fontId="1" fillId="0" borderId="3">
      <alignment horizontal="center" vertical="center" wrapText="1"/>
      <protection locked="0"/>
    </xf>
    <xf numFmtId="0" fontId="3" fillId="0" borderId="11">
      <alignment horizontal="left" vertical="center"/>
    </xf>
    <xf numFmtId="0" fontId="4" fillId="0" borderId="10">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0" fontId="3" fillId="0" borderId="0">
      <alignment vertical="top"/>
      <protection locked="0"/>
    </xf>
    <xf numFmtId="0" fontId="4" fillId="0" borderId="8">
      <alignment horizontal="center" vertical="center"/>
    </xf>
    <xf numFmtId="0" fontId="44" fillId="0" borderId="0">
      <alignment vertical="top"/>
      <protection locked="0"/>
    </xf>
    <xf numFmtId="0" fontId="3" fillId="0" borderId="5">
      <alignment horizontal="left" vertical="center"/>
      <protection locked="0"/>
    </xf>
    <xf numFmtId="4" fontId="3" fillId="0" borderId="1">
      <alignment horizontal="right" vertical="center"/>
      <protection locked="0"/>
    </xf>
    <xf numFmtId="0" fontId="4" fillId="0" borderId="9">
      <alignment horizontal="center" vertical="center" wrapText="1"/>
      <protection locked="0"/>
    </xf>
    <xf numFmtId="0" fontId="3" fillId="0" borderId="0">
      <alignment horizontal="right" vertical="center"/>
    </xf>
    <xf numFmtId="0" fontId="3" fillId="0" borderId="11">
      <alignment horizontal="left" vertical="center" wrapText="1"/>
    </xf>
    <xf numFmtId="0" fontId="4" fillId="0" borderId="11">
      <alignment horizontal="center" vertical="center"/>
      <protection locked="0"/>
    </xf>
    <xf numFmtId="0" fontId="1" fillId="0" borderId="0"/>
    <xf numFmtId="49" fontId="1" fillId="0" borderId="1">
      <alignment horizontal="center"/>
    </xf>
    <xf numFmtId="0" fontId="1" fillId="0" borderId="0">
      <alignment vertical="top"/>
    </xf>
    <xf numFmtId="0" fontId="2" fillId="0" borderId="0">
      <alignment horizontal="center" vertical="center"/>
    </xf>
    <xf numFmtId="0" fontId="4" fillId="0" borderId="2">
      <alignment horizontal="center" vertical="center" wrapText="1"/>
      <protection locked="0"/>
    </xf>
    <xf numFmtId="0" fontId="1" fillId="0" borderId="11">
      <alignment horizontal="center" vertical="center"/>
      <protection locked="0"/>
    </xf>
    <xf numFmtId="4" fontId="3" fillId="0" borderId="11">
      <alignment horizontal="right" vertical="center"/>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1" fillId="0" borderId="3">
      <alignment horizontal="center" vertical="center" wrapText="1"/>
      <protection locked="0"/>
    </xf>
    <xf numFmtId="0" fontId="4" fillId="0" borderId="9">
      <alignment horizontal="center" vertical="center"/>
    </xf>
    <xf numFmtId="0" fontId="1" fillId="0" borderId="0">
      <alignment vertical="center"/>
    </xf>
    <xf numFmtId="0" fontId="1" fillId="0" borderId="0"/>
    <xf numFmtId="0" fontId="4" fillId="0" borderId="2">
      <alignment horizontal="center" vertical="center" wrapText="1"/>
      <protection locked="0"/>
    </xf>
    <xf numFmtId="0" fontId="44" fillId="0" borderId="0">
      <alignment vertical="top"/>
      <protection locked="0"/>
    </xf>
    <xf numFmtId="0" fontId="2" fillId="0" borderId="0">
      <alignment horizontal="center" vertical="center"/>
    </xf>
    <xf numFmtId="0" fontId="3" fillId="0" borderId="0">
      <alignment horizontal="left" vertical="center"/>
      <protection locked="0"/>
    </xf>
    <xf numFmtId="0" fontId="4" fillId="0" borderId="3">
      <alignment horizontal="center" vertical="center"/>
    </xf>
    <xf numFmtId="0" fontId="4" fillId="0" borderId="8">
      <alignment horizontal="center" vertical="center"/>
    </xf>
    <xf numFmtId="0" fontId="1" fillId="0" borderId="0"/>
    <xf numFmtId="0" fontId="3" fillId="0" borderId="1">
      <alignment horizontal="left" vertical="top" wrapText="1"/>
    </xf>
    <xf numFmtId="0" fontId="4" fillId="0" borderId="6">
      <alignment horizontal="center" vertical="center" wrapText="1"/>
    </xf>
    <xf numFmtId="0" fontId="1" fillId="0" borderId="0">
      <alignment vertical="top"/>
    </xf>
    <xf numFmtId="0" fontId="1" fillId="0" borderId="0">
      <alignment horizontal="right" vertical="center"/>
    </xf>
    <xf numFmtId="0" fontId="3" fillId="0" borderId="1">
      <alignment horizontal="left" vertical="center"/>
    </xf>
    <xf numFmtId="0" fontId="4" fillId="0" borderId="3">
      <alignment horizontal="center" vertical="center"/>
    </xf>
    <xf numFmtId="0" fontId="4" fillId="0" borderId="7">
      <alignment horizontal="center" vertical="center"/>
    </xf>
    <xf numFmtId="4" fontId="45" fillId="0" borderId="12">
      <alignment horizontal="right" vertical="center"/>
    </xf>
    <xf numFmtId="0" fontId="3" fillId="0" borderId="1">
      <alignment horizontal="right" vertical="center"/>
    </xf>
    <xf numFmtId="177" fontId="43" fillId="0" borderId="1">
      <alignment horizontal="right" vertical="center"/>
    </xf>
    <xf numFmtId="0" fontId="4" fillId="0" borderId="2">
      <alignment horizontal="center" vertical="center"/>
    </xf>
    <xf numFmtId="0" fontId="8" fillId="0" borderId="0">
      <alignment vertical="top"/>
    </xf>
    <xf numFmtId="0" fontId="8" fillId="0" borderId="0"/>
    <xf numFmtId="0" fontId="1" fillId="0" borderId="9">
      <alignment horizontal="center" vertical="center" wrapText="1"/>
      <protection locked="0"/>
    </xf>
    <xf numFmtId="0" fontId="4" fillId="0" borderId="7">
      <alignment horizontal="center" vertical="center"/>
    </xf>
    <xf numFmtId="0" fontId="4" fillId="0" borderId="2">
      <alignment horizontal="center" vertical="center"/>
    </xf>
    <xf numFmtId="0" fontId="1" fillId="0" borderId="0"/>
    <xf numFmtId="0" fontId="1" fillId="0" borderId="10">
      <alignment horizontal="center" vertical="center" wrapText="1"/>
    </xf>
    <xf numFmtId="0" fontId="3" fillId="0" borderId="7">
      <alignment horizontal="left" vertical="center"/>
    </xf>
    <xf numFmtId="49" fontId="4" fillId="0" borderId="1">
      <alignment horizontal="center" vertical="center"/>
      <protection locked="0"/>
    </xf>
    <xf numFmtId="0" fontId="4" fillId="0" borderId="5">
      <alignment horizontal="center" vertical="center"/>
      <protection locked="0"/>
    </xf>
    <xf numFmtId="0" fontId="1" fillId="0" borderId="1">
      <alignment horizontal="center" vertical="center"/>
    </xf>
    <xf numFmtId="0" fontId="1" fillId="0" borderId="8">
      <alignment horizontal="center" vertical="center" wrapText="1"/>
    </xf>
    <xf numFmtId="178" fontId="3" fillId="0" borderId="1">
      <alignment horizontal="right" vertical="center" wrapText="1"/>
      <protection locked="0"/>
    </xf>
    <xf numFmtId="49" fontId="10" fillId="0" borderId="0">
      <protection locked="0"/>
    </xf>
    <xf numFmtId="10" fontId="43" fillId="0" borderId="1">
      <alignment horizontal="right" vertical="center"/>
    </xf>
    <xf numFmtId="0" fontId="3" fillId="0" borderId="1">
      <alignment horizontal="left" vertical="center"/>
    </xf>
    <xf numFmtId="0" fontId="4" fillId="0" borderId="7">
      <alignment horizontal="center" vertical="center"/>
    </xf>
    <xf numFmtId="0" fontId="4" fillId="0" borderId="1">
      <alignment horizontal="center" vertical="center"/>
    </xf>
    <xf numFmtId="0" fontId="1" fillId="0" borderId="11">
      <alignment horizontal="center" vertical="center"/>
    </xf>
    <xf numFmtId="0" fontId="3" fillId="0" borderId="0">
      <alignment horizontal="left" vertical="center"/>
    </xf>
    <xf numFmtId="49" fontId="4" fillId="0" borderId="5">
      <alignment horizontal="center" vertical="center" wrapText="1"/>
    </xf>
    <xf numFmtId="4" fontId="4" fillId="0" borderId="1">
      <alignment vertical="center"/>
    </xf>
    <xf numFmtId="0" fontId="2" fillId="0" borderId="0">
      <alignment horizontal="center" vertical="center"/>
    </xf>
    <xf numFmtId="0" fontId="6" fillId="0" borderId="0">
      <alignment horizontal="center" vertical="center"/>
    </xf>
    <xf numFmtId="0" fontId="46" fillId="0" borderId="8">
      <alignment horizontal="center" vertical="center"/>
    </xf>
    <xf numFmtId="179" fontId="43" fillId="0" borderId="1">
      <alignment horizontal="right" vertical="center"/>
    </xf>
    <xf numFmtId="0" fontId="3" fillId="0" borderId="11">
      <alignment horizontal="left" vertical="center" wrapText="1"/>
    </xf>
    <xf numFmtId="0" fontId="4" fillId="0" borderId="0">
      <protection locked="0"/>
    </xf>
    <xf numFmtId="0" fontId="4" fillId="0" borderId="3">
      <alignment horizontal="center" vertical="center"/>
    </xf>
    <xf numFmtId="0" fontId="4" fillId="0" borderId="9">
      <alignment horizontal="center" vertical="center"/>
    </xf>
    <xf numFmtId="0" fontId="44" fillId="0" borderId="0">
      <alignment vertical="top"/>
      <protection locked="0"/>
    </xf>
    <xf numFmtId="49" fontId="1" fillId="0" borderId="0"/>
    <xf numFmtId="0" fontId="4" fillId="0" borderId="3">
      <alignment horizontal="center" vertical="center"/>
    </xf>
    <xf numFmtId="49" fontId="43" fillId="0" borderId="1">
      <alignment horizontal="left" vertical="center" wrapText="1"/>
    </xf>
    <xf numFmtId="179" fontId="43" fillId="0" borderId="1">
      <alignment horizontal="right" vertical="center"/>
    </xf>
    <xf numFmtId="49" fontId="1" fillId="0" borderId="0"/>
    <xf numFmtId="180" fontId="43" fillId="0" borderId="1">
      <alignment horizontal="right" vertical="center"/>
    </xf>
    <xf numFmtId="181" fontId="43" fillId="0" borderId="1">
      <alignment horizontal="right" vertical="center"/>
    </xf>
    <xf numFmtId="0" fontId="4" fillId="0" borderId="3">
      <alignment horizontal="center" vertical="center"/>
    </xf>
    <xf numFmtId="0" fontId="46" fillId="0" borderId="5">
      <alignment horizontal="center" vertical="center"/>
    </xf>
    <xf numFmtId="0" fontId="8" fillId="0" borderId="1"/>
    <xf numFmtId="0" fontId="4" fillId="0" borderId="0"/>
    <xf numFmtId="0" fontId="1" fillId="0" borderId="1"/>
    <xf numFmtId="0" fontId="1" fillId="0" borderId="1"/>
    <xf numFmtId="0" fontId="1" fillId="0" borderId="0">
      <alignment horizontal="right" vertical="center"/>
    </xf>
    <xf numFmtId="0" fontId="3" fillId="0" borderId="5">
      <alignment horizontal="right" vertical="center"/>
      <protection locked="0"/>
    </xf>
    <xf numFmtId="3" fontId="1" fillId="0" borderId="3">
      <alignment horizontal="center" vertical="center"/>
    </xf>
    <xf numFmtId="0" fontId="45" fillId="0" borderId="7">
      <alignment horizontal="center" vertical="center"/>
    </xf>
    <xf numFmtId="0" fontId="4" fillId="0" borderId="5">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45" fillId="0" borderId="7">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3">
      <alignment horizontal="center" vertical="center"/>
      <protection locked="0"/>
    </xf>
    <xf numFmtId="0" fontId="8" fillId="0" borderId="1">
      <alignment horizontal="center" vertical="center"/>
    </xf>
    <xf numFmtId="0" fontId="2" fillId="0" borderId="0">
      <alignment horizontal="center" vertical="top"/>
    </xf>
    <xf numFmtId="0" fontId="1" fillId="0" borderId="8">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8">
      <alignment horizontal="center" vertical="center"/>
      <protection locked="0"/>
    </xf>
    <xf numFmtId="0" fontId="3" fillId="0" borderId="0">
      <alignment horizontal="right" vertical="center"/>
      <protection locked="0"/>
    </xf>
    <xf numFmtId="0" fontId="21"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5">
      <alignment horizontal="center" vertical="center"/>
    </xf>
    <xf numFmtId="0" fontId="4" fillId="0" borderId="2">
      <alignment horizontal="center" vertical="center" wrapText="1"/>
    </xf>
    <xf numFmtId="0" fontId="1" fillId="0" borderId="5">
      <alignment horizontal="center" vertical="center"/>
    </xf>
    <xf numFmtId="4" fontId="3" fillId="0" borderId="1">
      <alignment horizontal="right" vertical="center"/>
    </xf>
    <xf numFmtId="0" fontId="45" fillId="0" borderId="1">
      <alignment horizontal="center" vertical="center"/>
    </xf>
    <xf numFmtId="0" fontId="4" fillId="0" borderId="6">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7">
      <alignment horizontal="center" vertical="center" wrapText="1"/>
    </xf>
    <xf numFmtId="0" fontId="44" fillId="0" borderId="0">
      <alignment vertical="top"/>
      <protection locked="0"/>
    </xf>
    <xf numFmtId="4" fontId="3" fillId="0" borderId="12">
      <alignment horizontal="right" vertical="center"/>
      <protection locked="0"/>
    </xf>
    <xf numFmtId="4" fontId="45" fillId="0" borderId="1">
      <alignment horizontal="right" vertical="center"/>
    </xf>
    <xf numFmtId="0" fontId="3" fillId="0" borderId="7">
      <alignment horizontal="left" vertical="center" wrapText="1"/>
    </xf>
    <xf numFmtId="4" fontId="3" fillId="0" borderId="12">
      <alignment horizontal="right" vertical="center"/>
    </xf>
    <xf numFmtId="4" fontId="45" fillId="0" borderId="1">
      <alignment horizontal="right" vertical="center"/>
      <protection locked="0"/>
    </xf>
    <xf numFmtId="0" fontId="3" fillId="0" borderId="12">
      <alignment horizontal="center" vertical="center"/>
    </xf>
    <xf numFmtId="0" fontId="44" fillId="0" borderId="0">
      <alignment vertical="top"/>
      <protection locked="0"/>
    </xf>
    <xf numFmtId="0" fontId="1" fillId="0" borderId="13">
      <alignment horizontal="center" vertical="center" wrapText="1"/>
    </xf>
    <xf numFmtId="0" fontId="47" fillId="0" borderId="0">
      <alignment horizontal="center" vertical="center"/>
    </xf>
    <xf numFmtId="0" fontId="1" fillId="0" borderId="0"/>
    <xf numFmtId="0" fontId="4" fillId="0" borderId="0">
      <alignment horizontal="left" vertical="center"/>
    </xf>
    <xf numFmtId="0" fontId="6" fillId="0" borderId="0">
      <alignment horizontal="center" vertical="center"/>
      <protection locked="0"/>
    </xf>
    <xf numFmtId="0" fontId="4" fillId="0" borderId="3">
      <alignment horizontal="center" vertical="center"/>
    </xf>
    <xf numFmtId="0" fontId="3" fillId="0" borderId="0">
      <alignment horizontal="left" vertical="center"/>
    </xf>
    <xf numFmtId="49" fontId="4" fillId="0" borderId="1">
      <alignment horizontal="center" vertical="center"/>
    </xf>
    <xf numFmtId="0" fontId="1" fillId="0" borderId="6">
      <alignment horizontal="center" vertical="center" wrapText="1"/>
    </xf>
    <xf numFmtId="0" fontId="4" fillId="0" borderId="1">
      <alignment vertical="center" wrapText="1"/>
    </xf>
    <xf numFmtId="0" fontId="1" fillId="0" borderId="7">
      <alignment horizontal="center" vertical="center"/>
    </xf>
    <xf numFmtId="49" fontId="1" fillId="0" borderId="1"/>
    <xf numFmtId="0" fontId="1" fillId="0" borderId="3">
      <alignment horizontal="center" vertical="center"/>
    </xf>
    <xf numFmtId="0" fontId="46" fillId="0" borderId="3">
      <alignment horizontal="center" vertical="center"/>
    </xf>
    <xf numFmtId="0" fontId="3" fillId="0" borderId="1">
      <alignment horizontal="left" vertical="center" wrapText="1"/>
    </xf>
    <xf numFmtId="0" fontId="3" fillId="0" borderId="3">
      <alignment horizontal="center" vertical="center"/>
      <protection locked="0"/>
    </xf>
    <xf numFmtId="0" fontId="1" fillId="0" borderId="8">
      <alignment horizontal="center" vertical="center"/>
      <protection locked="0"/>
    </xf>
    <xf numFmtId="0" fontId="1" fillId="0" borderId="11">
      <alignment horizontal="center" vertical="center" wrapText="1"/>
      <protection locked="0"/>
    </xf>
    <xf numFmtId="0" fontId="1" fillId="0" borderId="0"/>
    <xf numFmtId="0" fontId="1" fillId="0" borderId="13">
      <alignment horizontal="center" vertical="center"/>
      <protection locked="0"/>
    </xf>
    <xf numFmtId="0" fontId="1" fillId="0" borderId="5">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1">
      <alignment horizontal="center" vertical="center" wrapText="1"/>
    </xf>
    <xf numFmtId="0" fontId="3" fillId="0" borderId="0">
      <alignment horizontal="left" vertical="center"/>
      <protection locked="0"/>
    </xf>
    <xf numFmtId="0" fontId="3" fillId="0" borderId="0">
      <alignment vertical="top"/>
      <protection locked="0"/>
    </xf>
    <xf numFmtId="0" fontId="1" fillId="0" borderId="10">
      <alignment horizontal="center" vertical="center" wrapText="1"/>
      <protection locked="0"/>
    </xf>
    <xf numFmtId="0" fontId="4" fillId="0" borderId="6">
      <alignment horizontal="center" vertical="center" wrapText="1"/>
      <protection locked="0"/>
    </xf>
    <xf numFmtId="0" fontId="1" fillId="0" borderId="7">
      <alignment horizontal="center" vertical="center"/>
      <protection locked="0"/>
    </xf>
    <xf numFmtId="0" fontId="3" fillId="0" borderId="11">
      <alignment horizontal="right" vertical="center"/>
      <protection locked="0"/>
    </xf>
    <xf numFmtId="0" fontId="4" fillId="0" borderId="6">
      <alignment horizontal="center" vertical="center"/>
    </xf>
    <xf numFmtId="3" fontId="1" fillId="0" borderId="7">
      <alignment horizontal="center" vertical="center"/>
    </xf>
    <xf numFmtId="0" fontId="3" fillId="0" borderId="0">
      <alignment horizontal="right" wrapText="1"/>
      <protection locked="0"/>
    </xf>
    <xf numFmtId="0" fontId="4" fillId="0" borderId="7">
      <alignment horizontal="center" vertical="center"/>
      <protection locked="0"/>
    </xf>
    <xf numFmtId="4" fontId="3" fillId="0" borderId="7">
      <alignment horizontal="right" vertical="center"/>
      <protection locked="0"/>
    </xf>
    <xf numFmtId="0" fontId="1" fillId="0" borderId="9">
      <alignment horizontal="center" vertical="center" wrapText="1"/>
    </xf>
    <xf numFmtId="0" fontId="1" fillId="0" borderId="1">
      <alignment horizontal="center" vertical="center"/>
      <protection locked="0"/>
    </xf>
    <xf numFmtId="3" fontId="1" fillId="0" borderId="11">
      <alignment horizontal="center" vertical="center"/>
    </xf>
    <xf numFmtId="0" fontId="3" fillId="0" borderId="11">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5">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3" fillId="0" borderId="1">
      <alignment horizontal="right" vertical="center" wrapText="1"/>
      <protection locked="0"/>
    </xf>
    <xf numFmtId="0" fontId="4" fillId="0" borderId="0"/>
    <xf numFmtId="0" fontId="10" fillId="0" borderId="0">
      <alignment horizontal="right"/>
      <protection locked="0"/>
    </xf>
    <xf numFmtId="0" fontId="4" fillId="0" borderId="7">
      <alignment horizontal="center" vertical="center"/>
    </xf>
    <xf numFmtId="0" fontId="4" fillId="0" borderId="3">
      <alignment horizontal="center" vertical="center"/>
    </xf>
    <xf numFmtId="0" fontId="4" fillId="0" borderId="2">
      <alignment horizontal="center" vertical="center"/>
    </xf>
    <xf numFmtId="0" fontId="11" fillId="0" borderId="0">
      <alignment horizontal="center" vertical="center" wrapText="1"/>
      <protection locked="0"/>
    </xf>
    <xf numFmtId="0" fontId="45" fillId="0" borderId="1">
      <alignment horizontal="center" vertical="center"/>
    </xf>
    <xf numFmtId="0" fontId="3" fillId="0" borderId="7">
      <alignment horizontal="left" vertical="center" wrapText="1"/>
    </xf>
    <xf numFmtId="0" fontId="44" fillId="0" borderId="0">
      <alignment vertical="top"/>
      <protection locked="0"/>
    </xf>
    <xf numFmtId="0" fontId="4" fillId="0" borderId="8">
      <alignment horizontal="center" vertical="center"/>
    </xf>
    <xf numFmtId="0" fontId="3" fillId="0" borderId="0">
      <alignment horizontal="left" vertical="center"/>
      <protection locked="0"/>
    </xf>
    <xf numFmtId="0" fontId="45" fillId="0" borderId="1">
      <alignment horizontal="center" vertical="center"/>
      <protection locked="0"/>
    </xf>
    <xf numFmtId="0" fontId="1" fillId="0" borderId="12">
      <alignment horizontal="center" vertical="center" wrapText="1"/>
      <protection locked="0"/>
    </xf>
    <xf numFmtId="0" fontId="1" fillId="0" borderId="1">
      <alignment horizontal="center" vertical="center"/>
      <protection locked="0"/>
    </xf>
    <xf numFmtId="0" fontId="4" fillId="0" borderId="2">
      <alignment horizontal="center" vertical="center"/>
      <protection locked="0"/>
    </xf>
    <xf numFmtId="0" fontId="20" fillId="0" borderId="0">
      <alignment horizontal="center" vertical="center"/>
    </xf>
    <xf numFmtId="0" fontId="4" fillId="0" borderId="0">
      <alignment horizontal="left" vertical="center" wrapText="1"/>
    </xf>
    <xf numFmtId="0" fontId="3" fillId="0" borderId="11">
      <alignment horizontal="left" vertical="center" wrapText="1"/>
    </xf>
    <xf numFmtId="0" fontId="1" fillId="0" borderId="11">
      <alignment horizontal="center" vertical="center" wrapText="1"/>
    </xf>
    <xf numFmtId="0" fontId="3" fillId="0" borderId="1">
      <alignment horizontal="left" vertical="center" wrapText="1"/>
      <protection locked="0"/>
    </xf>
    <xf numFmtId="0" fontId="4" fillId="0" borderId="0">
      <alignment wrapText="1"/>
    </xf>
    <xf numFmtId="0" fontId="1" fillId="0" borderId="0">
      <alignment vertical="top"/>
      <protection locked="0"/>
    </xf>
    <xf numFmtId="4" fontId="3" fillId="0" borderId="11">
      <alignment horizontal="right" vertical="center"/>
    </xf>
    <xf numFmtId="3" fontId="4" fillId="0" borderId="11">
      <alignment horizontal="center" vertical="center"/>
    </xf>
    <xf numFmtId="0" fontId="4" fillId="0" borderId="6">
      <alignment horizontal="center" vertical="center"/>
      <protection locked="0"/>
    </xf>
    <xf numFmtId="0" fontId="4" fillId="0" borderId="8">
      <alignment horizontal="center" vertical="center"/>
    </xf>
    <xf numFmtId="0" fontId="4" fillId="0" borderId="11">
      <alignment horizontal="center" vertical="center"/>
      <protection locked="0"/>
    </xf>
    <xf numFmtId="0" fontId="3" fillId="0" borderId="8">
      <alignment horizontal="left" vertical="center"/>
      <protection locked="0"/>
    </xf>
    <xf numFmtId="0" fontId="4" fillId="0" borderId="3">
      <alignment horizontal="center" vertical="center"/>
      <protection locked="0"/>
    </xf>
    <xf numFmtId="0" fontId="4" fillId="0" borderId="5">
      <alignment horizontal="center" vertical="center"/>
    </xf>
    <xf numFmtId="0" fontId="1" fillId="0" borderId="9">
      <alignment horizontal="center" vertical="center"/>
    </xf>
    <xf numFmtId="49" fontId="1" fillId="0" borderId="0">
      <protection locked="0"/>
    </xf>
    <xf numFmtId="0" fontId="4" fillId="0" borderId="2">
      <alignment horizontal="center" vertical="center"/>
      <protection locked="0"/>
    </xf>
    <xf numFmtId="3" fontId="4" fillId="0" borderId="11">
      <alignment horizontal="center" vertical="center"/>
      <protection locked="0"/>
    </xf>
    <xf numFmtId="0" fontId="1" fillId="0" borderId="9">
      <alignment horizontal="center" vertical="center" wrapText="1"/>
    </xf>
    <xf numFmtId="0" fontId="1" fillId="0" borderId="0">
      <protection locked="0"/>
    </xf>
    <xf numFmtId="0" fontId="4" fillId="0" borderId="8">
      <alignment horizontal="center" vertical="center"/>
      <protection locked="0"/>
    </xf>
    <xf numFmtId="0" fontId="4" fillId="0" borderId="8">
      <alignment horizontal="center" vertical="center" wrapText="1"/>
    </xf>
    <xf numFmtId="0" fontId="4" fillId="0" borderId="5">
      <alignment horizontal="center" vertical="center" wrapText="1"/>
    </xf>
    <xf numFmtId="0" fontId="4" fillId="0" borderId="0">
      <protection locked="0"/>
    </xf>
    <xf numFmtId="0" fontId="4" fillId="0" borderId="3">
      <alignment horizontal="center" vertical="center" wrapText="1"/>
      <protection locked="0"/>
    </xf>
    <xf numFmtId="0" fontId="4" fillId="0" borderId="11">
      <alignment horizontal="center" vertical="center" wrapText="1"/>
      <protection locked="0"/>
    </xf>
    <xf numFmtId="0" fontId="44" fillId="0" borderId="0">
      <alignment vertical="top"/>
      <protection locked="0"/>
    </xf>
    <xf numFmtId="0" fontId="4" fillId="0" borderId="1">
      <alignment horizontal="center" vertical="center" wrapText="1"/>
      <protection locked="0"/>
    </xf>
    <xf numFmtId="0" fontId="4" fillId="0" borderId="7">
      <alignment horizontal="center" vertical="center" wrapText="1"/>
      <protection locked="0"/>
    </xf>
    <xf numFmtId="3" fontId="4" fillId="0" borderId="11">
      <alignment horizontal="center" vertical="top"/>
      <protection locked="0"/>
    </xf>
    <xf numFmtId="0" fontId="2" fillId="0" borderId="0">
      <alignment horizontal="center" vertical="center"/>
    </xf>
    <xf numFmtId="0" fontId="3" fillId="0" borderId="1">
      <alignment horizontal="right" vertical="center"/>
      <protection locked="0"/>
    </xf>
    <xf numFmtId="0" fontId="1" fillId="0" borderId="11">
      <alignment horizontal="center" vertical="top"/>
    </xf>
    <xf numFmtId="0" fontId="6" fillId="0" borderId="0">
      <alignment horizontal="center" vertical="center"/>
    </xf>
    <xf numFmtId="0" fontId="3" fillId="0" borderId="0">
      <alignment horizontal="left" vertical="center"/>
      <protection locked="0"/>
    </xf>
    <xf numFmtId="0" fontId="4" fillId="0" borderId="3">
      <alignment horizontal="center" vertical="center"/>
    </xf>
    <xf numFmtId="0" fontId="4" fillId="0" borderId="2">
      <alignment horizontal="center" vertical="center"/>
    </xf>
    <xf numFmtId="0" fontId="4" fillId="0" borderId="7">
      <alignment horizontal="center" vertical="center"/>
    </xf>
    <xf numFmtId="0" fontId="3" fillId="0" borderId="1">
      <alignment vertical="center"/>
    </xf>
    <xf numFmtId="0" fontId="3" fillId="0" borderId="1">
      <alignment vertical="center"/>
      <protection locked="0"/>
    </xf>
    <xf numFmtId="0" fontId="1" fillId="0" borderId="0">
      <alignment horizontal="right"/>
      <protection locked="0"/>
    </xf>
    <xf numFmtId="0" fontId="4" fillId="0" borderId="1">
      <alignment horizontal="center" vertical="center"/>
      <protection locked="0"/>
    </xf>
    <xf numFmtId="0" fontId="4" fillId="0" borderId="5">
      <alignment horizontal="center" vertical="center"/>
    </xf>
    <xf numFmtId="0" fontId="4" fillId="0" borderId="5">
      <alignment horizontal="center" vertical="center"/>
    </xf>
    <xf numFmtId="0" fontId="3" fillId="0" borderId="1">
      <alignment horizontal="left" vertical="center" wrapText="1"/>
      <protection locked="0"/>
    </xf>
    <xf numFmtId="0" fontId="4" fillId="0" borderId="2">
      <alignment horizontal="center" vertical="center"/>
      <protection locked="0"/>
    </xf>
    <xf numFmtId="4" fontId="45" fillId="0" borderId="1">
      <alignment horizontal="right" vertical="center"/>
    </xf>
    <xf numFmtId="0" fontId="1" fillId="0" borderId="8">
      <alignment horizontal="center" vertical="center"/>
      <protection locked="0"/>
    </xf>
    <xf numFmtId="0" fontId="4" fillId="0" borderId="7">
      <alignment horizontal="center" vertical="center" wrapText="1"/>
    </xf>
    <xf numFmtId="0" fontId="3" fillId="0" borderId="1">
      <alignment horizontal="left" vertical="center"/>
      <protection locked="0"/>
    </xf>
    <xf numFmtId="0" fontId="1" fillId="0" borderId="0"/>
    <xf numFmtId="4" fontId="3" fillId="0" borderId="1">
      <alignment horizontal="right" vertical="center"/>
    </xf>
    <xf numFmtId="0" fontId="3" fillId="0" borderId="0">
      <alignment horizontal="right" vertical="center"/>
    </xf>
    <xf numFmtId="4" fontId="3" fillId="0" borderId="1">
      <alignment horizontal="right" vertical="center"/>
      <protection locked="0"/>
    </xf>
    <xf numFmtId="0" fontId="3" fillId="0" borderId="0">
      <alignment horizontal="right"/>
    </xf>
    <xf numFmtId="0" fontId="45" fillId="0" borderId="1">
      <alignment horizontal="right" vertical="center"/>
    </xf>
    <xf numFmtId="0" fontId="44" fillId="0" borderId="0">
      <alignment vertical="top"/>
      <protection locked="0"/>
    </xf>
    <xf numFmtId="49" fontId="1" fillId="0" borderId="0"/>
    <xf numFmtId="0" fontId="11" fillId="0" borderId="0">
      <alignment horizontal="center" vertical="center"/>
    </xf>
    <xf numFmtId="49" fontId="4" fillId="0" borderId="3">
      <alignment horizontal="center" vertical="center" wrapText="1"/>
    </xf>
    <xf numFmtId="49" fontId="4" fillId="0" borderId="1">
      <alignment horizontal="center" vertical="center"/>
    </xf>
    <xf numFmtId="0" fontId="3" fillId="0" borderId="1">
      <alignment horizontal="left" vertical="center" wrapText="1"/>
    </xf>
    <xf numFmtId="0" fontId="1" fillId="0" borderId="3">
      <alignment horizontal="center" vertical="center"/>
    </xf>
    <xf numFmtId="49" fontId="4" fillId="0" borderId="5">
      <alignment horizontal="center" vertical="center" wrapText="1"/>
    </xf>
    <xf numFmtId="0" fontId="1" fillId="0" borderId="5">
      <alignment horizontal="center" vertical="center"/>
    </xf>
    <xf numFmtId="0" fontId="1" fillId="0" borderId="0"/>
    <xf numFmtId="0" fontId="4" fillId="0" borderId="2">
      <alignment horizontal="center" vertical="center"/>
      <protection locked="0"/>
    </xf>
    <xf numFmtId="0" fontId="4" fillId="0" borderId="7">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5">
      <alignment horizontal="center" vertical="center"/>
    </xf>
    <xf numFmtId="0" fontId="4" fillId="0" borderId="8">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1" fillId="0" borderId="1">
      <alignment horizontal="center"/>
    </xf>
    <xf numFmtId="0" fontId="44" fillId="0" borderId="0">
      <alignment vertical="top"/>
      <protection locked="0"/>
    </xf>
    <xf numFmtId="49" fontId="1" fillId="0" borderId="0">
      <alignment horizontal="center"/>
    </xf>
    <xf numFmtId="0" fontId="4" fillId="0" borderId="8">
      <alignment horizontal="center" vertical="center"/>
    </xf>
    <xf numFmtId="49" fontId="4" fillId="0" borderId="8">
      <alignment horizontal="center" vertical="center" wrapText="1"/>
    </xf>
    <xf numFmtId="0" fontId="1" fillId="0" borderId="0">
      <alignment horizontal="center" wrapText="1"/>
    </xf>
    <xf numFmtId="0" fontId="14"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7">
      <alignment horizontal="center" vertical="center" wrapText="1"/>
    </xf>
    <xf numFmtId="0" fontId="15" fillId="0" borderId="1">
      <alignment horizontal="center" vertical="center" wrapText="1"/>
    </xf>
    <xf numFmtId="4" fontId="3" fillId="0" borderId="1">
      <alignment horizontal="right" vertical="center"/>
    </xf>
    <xf numFmtId="0" fontId="15" fillId="0" borderId="0">
      <alignment horizontal="center" wrapText="1"/>
    </xf>
    <xf numFmtId="0" fontId="4" fillId="0" borderId="2">
      <alignment horizontal="center" vertical="center"/>
    </xf>
    <xf numFmtId="0" fontId="4" fillId="0" borderId="7">
      <alignment horizontal="center" vertical="center"/>
    </xf>
    <xf numFmtId="0" fontId="1" fillId="0" borderId="0">
      <alignment wrapText="1"/>
    </xf>
    <xf numFmtId="0" fontId="4" fillId="0" borderId="3">
      <alignment horizontal="center" vertical="center"/>
    </xf>
    <xf numFmtId="0" fontId="4" fillId="0" borderId="1">
      <alignment horizontal="center" vertical="center"/>
    </xf>
    <xf numFmtId="0" fontId="15" fillId="0" borderId="3">
      <alignment horizontal="center" vertical="center" wrapText="1"/>
    </xf>
    <xf numFmtId="4" fontId="3" fillId="0" borderId="3">
      <alignment horizontal="right" vertical="center"/>
    </xf>
    <xf numFmtId="0" fontId="4" fillId="0" borderId="5">
      <alignment horizontal="center" vertical="center"/>
    </xf>
    <xf numFmtId="0" fontId="15" fillId="0" borderId="0">
      <alignment wrapText="1"/>
    </xf>
    <xf numFmtId="0" fontId="3" fillId="0" borderId="0">
      <alignment horizontal="right" wrapText="1"/>
    </xf>
    <xf numFmtId="0" fontId="1" fillId="0" borderId="0"/>
    <xf numFmtId="0" fontId="44" fillId="0" borderId="0">
      <alignment vertical="top"/>
      <protection locked="0"/>
    </xf>
    <xf numFmtId="0" fontId="4" fillId="0" borderId="8">
      <alignment horizontal="center" vertical="center"/>
    </xf>
    <xf numFmtId="0" fontId="15" fillId="0" borderId="0">
      <alignment horizontal="center"/>
    </xf>
    <xf numFmtId="0" fontId="15" fillId="0" borderId="0"/>
    <xf numFmtId="0" fontId="4" fillId="0" borderId="0"/>
    <xf numFmtId="0" fontId="1" fillId="0" borderId="1"/>
    <xf numFmtId="0" fontId="4" fillId="0" borderId="8">
      <alignment horizontal="center" vertical="center"/>
    </xf>
    <xf numFmtId="0" fontId="4" fillId="0" borderId="5">
      <alignment horizontal="center" vertical="center"/>
      <protection locked="0"/>
    </xf>
    <xf numFmtId="0" fontId="4" fillId="0" borderId="5">
      <alignment horizontal="center" vertical="center" wrapText="1"/>
      <protection locked="0"/>
    </xf>
    <xf numFmtId="0" fontId="4" fillId="0" borderId="3">
      <alignment horizontal="center" vertical="center"/>
    </xf>
    <xf numFmtId="0" fontId="4" fillId="0" borderId="5">
      <alignment horizontal="center" vertical="center"/>
    </xf>
    <xf numFmtId="0" fontId="1" fillId="0" borderId="5">
      <alignment horizontal="center"/>
    </xf>
    <xf numFmtId="0" fontId="4" fillId="0" borderId="8">
      <alignment horizontal="center" vertical="center" wrapText="1"/>
      <protection locked="0"/>
    </xf>
    <xf numFmtId="0" fontId="44" fillId="0" borderId="0">
      <alignment vertical="top"/>
      <protection locked="0"/>
    </xf>
    <xf numFmtId="49" fontId="10" fillId="0" borderId="0">
      <protection locked="0"/>
    </xf>
    <xf numFmtId="0" fontId="1" fillId="0" borderId="1">
      <alignment horizontal="center"/>
    </xf>
    <xf numFmtId="49" fontId="4" fillId="0" borderId="2">
      <alignment horizontal="center" vertical="center" wrapText="1"/>
      <protection locked="0"/>
    </xf>
    <xf numFmtId="0" fontId="3" fillId="0" borderId="0">
      <alignment horizontal="right" vertical="center"/>
      <protection locked="0"/>
    </xf>
    <xf numFmtId="49" fontId="4" fillId="0" borderId="6">
      <alignment horizontal="center" vertical="center" wrapText="1"/>
      <protection locked="0"/>
    </xf>
    <xf numFmtId="0" fontId="3" fillId="0" borderId="0">
      <alignment horizontal="right"/>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6">
      <alignment horizontal="center" vertical="center" wrapText="1"/>
      <protection locked="0"/>
    </xf>
    <xf numFmtId="0" fontId="4" fillId="0" borderId="6">
      <alignment horizontal="center" vertical="center"/>
    </xf>
    <xf numFmtId="0" fontId="4" fillId="0" borderId="7">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3">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7">
      <alignment horizontal="center" vertical="center"/>
    </xf>
    <xf numFmtId="0" fontId="4" fillId="0" borderId="6">
      <alignment horizontal="center" vertical="center" wrapText="1"/>
    </xf>
    <xf numFmtId="0" fontId="3" fillId="0" borderId="8">
      <alignment horizontal="left" vertical="center"/>
    </xf>
    <xf numFmtId="0" fontId="4" fillId="0" borderId="7">
      <alignment horizontal="center" vertical="center" wrapText="1"/>
    </xf>
    <xf numFmtId="0" fontId="2" fillId="0" borderId="0">
      <alignment horizontal="center" vertical="center" wrapText="1"/>
    </xf>
    <xf numFmtId="0" fontId="3" fillId="0" borderId="1">
      <alignment horizontal="left" vertical="center" wrapText="1"/>
      <protection locked="0"/>
    </xf>
    <xf numFmtId="0" fontId="3" fillId="0" borderId="5">
      <alignment horizontal="left" vertical="center"/>
    </xf>
    <xf numFmtId="0" fontId="4" fillId="0" borderId="0">
      <alignment wrapText="1"/>
    </xf>
    <xf numFmtId="0" fontId="3" fillId="0" borderId="1">
      <alignment horizontal="left" vertical="center" wrapText="1"/>
    </xf>
    <xf numFmtId="0" fontId="4" fillId="0" borderId="0"/>
    <xf numFmtId="0" fontId="4" fillId="0" borderId="9">
      <alignment horizontal="center" vertical="center" wrapText="1"/>
    </xf>
    <xf numFmtId="0" fontId="4" fillId="0" borderId="2">
      <alignment horizontal="center" vertical="center"/>
    </xf>
    <xf numFmtId="0" fontId="4" fillId="0" borderId="12">
      <alignment horizontal="center" vertical="center" wrapText="1"/>
      <protection locked="0"/>
    </xf>
    <xf numFmtId="0" fontId="4" fillId="0" borderId="10">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1">
      <alignment horizontal="center" vertical="center" wrapText="1"/>
    </xf>
    <xf numFmtId="4" fontId="3" fillId="0" borderId="1">
      <alignment horizontal="right" vertical="center" wrapText="1"/>
    </xf>
    <xf numFmtId="0" fontId="4" fillId="0" borderId="8">
      <alignment horizontal="center" vertical="center"/>
    </xf>
    <xf numFmtId="0" fontId="3" fillId="0" borderId="13">
      <alignment horizontal="left" vertical="center"/>
    </xf>
    <xf numFmtId="0" fontId="4" fillId="0" borderId="9">
      <alignment horizontal="center" vertical="center" wrapText="1"/>
      <protection locked="0"/>
    </xf>
    <xf numFmtId="0" fontId="4" fillId="0" borderId="25">
      <alignment horizontal="center" vertical="center"/>
    </xf>
    <xf numFmtId="0" fontId="4" fillId="0" borderId="11">
      <alignment horizontal="center" vertical="center"/>
    </xf>
    <xf numFmtId="0" fontId="4" fillId="0" borderId="11">
      <alignment horizontal="center" vertical="center" wrapText="1"/>
      <protection locked="0"/>
    </xf>
    <xf numFmtId="0" fontId="1" fillId="0" borderId="0">
      <protection locked="0"/>
    </xf>
    <xf numFmtId="0" fontId="4" fillId="0" borderId="5">
      <alignment horizontal="center" vertical="center"/>
    </xf>
    <xf numFmtId="0" fontId="3" fillId="0" borderId="0">
      <alignment horizontal="right" vertical="center"/>
    </xf>
    <xf numFmtId="0" fontId="3" fillId="0" borderId="11">
      <alignment horizontal="right" vertical="center"/>
      <protection locked="0"/>
    </xf>
    <xf numFmtId="0" fontId="2" fillId="0" borderId="0">
      <alignment horizontal="center" vertical="center"/>
      <protection locked="0"/>
    </xf>
    <xf numFmtId="4" fontId="3" fillId="0" borderId="1">
      <alignment horizontal="right" vertical="center"/>
      <protection locked="0"/>
    </xf>
    <xf numFmtId="0" fontId="3" fillId="0" borderId="0">
      <alignment horizontal="right"/>
    </xf>
    <xf numFmtId="4" fontId="3" fillId="0" borderId="1">
      <alignment horizontal="right" vertical="center"/>
    </xf>
    <xf numFmtId="0" fontId="44"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6">
      <alignment vertical="center"/>
    </xf>
    <xf numFmtId="0" fontId="1" fillId="0" borderId="7">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4"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1"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4" fillId="0" borderId="0">
      <alignment vertical="top"/>
      <protection locked="0"/>
    </xf>
    <xf numFmtId="0" fontId="4" fillId="0" borderId="5">
      <alignment horizontal="center" vertical="center"/>
    </xf>
    <xf numFmtId="0" fontId="10" fillId="0" borderId="0">
      <alignment horizontal="right"/>
      <protection locked="0"/>
    </xf>
    <xf numFmtId="0" fontId="11"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6">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8">
      <alignment horizontal="center" vertical="center"/>
      <protection locked="0"/>
    </xf>
    <xf numFmtId="178" fontId="3" fillId="0" borderId="1">
      <alignment horizontal="right" vertical="center" wrapText="1"/>
    </xf>
    <xf numFmtId="49" fontId="4" fillId="0" borderId="2">
      <alignment horizontal="center" vertical="center" wrapText="1"/>
      <protection locked="0"/>
    </xf>
    <xf numFmtId="0" fontId="3" fillId="0" borderId="0">
      <alignment horizontal="right"/>
    </xf>
    <xf numFmtId="49" fontId="4" fillId="0" borderId="6">
      <alignment horizontal="center" vertical="center" wrapText="1"/>
      <protection locked="0"/>
    </xf>
    <xf numFmtId="0" fontId="4" fillId="0" borderId="5">
      <alignment horizontal="center" vertical="center"/>
    </xf>
    <xf numFmtId="49" fontId="4" fillId="0" borderId="1">
      <alignment horizontal="center" vertical="center"/>
      <protection locked="0"/>
    </xf>
    <xf numFmtId="0" fontId="11"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1" fillId="0" borderId="0">
      <alignment horizontal="center" vertical="center"/>
      <protection locked="0"/>
    </xf>
    <xf numFmtId="0" fontId="4" fillId="0" borderId="2">
      <alignment horizontal="center" vertical="center"/>
    </xf>
    <xf numFmtId="0" fontId="1" fillId="0" borderId="5">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1"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11">
      <alignment horizontal="center" vertical="center" wrapText="1"/>
    </xf>
    <xf numFmtId="0" fontId="4" fillId="0" borderId="11">
      <alignment horizontal="center" vertical="center"/>
    </xf>
    <xf numFmtId="0" fontId="4" fillId="0" borderId="8">
      <alignment horizontal="center" vertical="center" wrapText="1"/>
    </xf>
    <xf numFmtId="0" fontId="3" fillId="0" borderId="13">
      <alignment horizontal="left" vertical="center"/>
    </xf>
    <xf numFmtId="0" fontId="3" fillId="0" borderId="0">
      <alignment vertical="top"/>
      <protection locked="0"/>
    </xf>
    <xf numFmtId="0" fontId="3" fillId="0" borderId="11">
      <alignment horizontal="right" vertical="center"/>
    </xf>
    <xf numFmtId="0" fontId="2" fillId="0" borderId="0">
      <alignment horizontal="center" vertical="center"/>
      <protection locked="0"/>
    </xf>
    <xf numFmtId="0" fontId="3" fillId="0" borderId="11">
      <alignment horizontal="right" vertical="center"/>
      <protection locked="0"/>
    </xf>
    <xf numFmtId="0" fontId="4" fillId="0" borderId="8">
      <alignment horizontal="center" vertical="center" wrapText="1"/>
      <protection locked="0"/>
    </xf>
    <xf numFmtId="0" fontId="4" fillId="0" borderId="10">
      <alignment horizontal="center" vertical="center" wrapText="1"/>
      <protection locked="0"/>
    </xf>
    <xf numFmtId="0" fontId="4" fillId="0" borderId="8">
      <alignment horizontal="center" vertical="center"/>
      <protection locked="0"/>
    </xf>
    <xf numFmtId="0" fontId="4" fillId="0" borderId="11">
      <alignment horizontal="center" vertical="center" wrapText="1"/>
      <protection locked="0"/>
    </xf>
    <xf numFmtId="0" fontId="4" fillId="0" borderId="13">
      <alignment horizontal="center" vertical="center"/>
      <protection locked="0"/>
    </xf>
    <xf numFmtId="0" fontId="4" fillId="0" borderId="13">
      <alignment horizontal="center" vertical="center" wrapText="1"/>
    </xf>
    <xf numFmtId="0" fontId="4" fillId="0" borderId="1">
      <alignment horizontal="center" vertical="center" wrapText="1"/>
      <protection locked="0"/>
    </xf>
    <xf numFmtId="0" fontId="3" fillId="0" borderId="0">
      <alignment horizontal="right" vertical="center"/>
      <protection locked="0"/>
    </xf>
    <xf numFmtId="0" fontId="3" fillId="0" borderId="1">
      <alignment horizontal="right" vertical="center"/>
      <protection locked="0"/>
    </xf>
    <xf numFmtId="0" fontId="3" fillId="0" borderId="0">
      <alignment horizontal="right"/>
      <protection locked="0"/>
    </xf>
    <xf numFmtId="0" fontId="4" fillId="0" borderId="13">
      <alignment horizontal="center" vertical="center" wrapText="1"/>
      <protection locked="0"/>
    </xf>
    <xf numFmtId="0" fontId="3" fillId="0" borderId="0">
      <alignment horizontal="right" vertical="center"/>
    </xf>
    <xf numFmtId="0" fontId="3" fillId="0" borderId="0">
      <alignment horizontal="right"/>
    </xf>
    <xf numFmtId="0" fontId="4" fillId="0" borderId="5">
      <alignment horizontal="center" vertical="center" wrapText="1"/>
    </xf>
    <xf numFmtId="0" fontId="3" fillId="0" borderId="3">
      <alignment horizontal="center" vertical="center" wrapText="1"/>
      <protection locked="0"/>
    </xf>
    <xf numFmtId="0" fontId="44"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7">
      <alignment horizontal="center" vertical="center" wrapText="1"/>
    </xf>
    <xf numFmtId="0" fontId="3" fillId="0" borderId="7">
      <alignment horizontal="left" vertical="center" wrapText="1"/>
    </xf>
    <xf numFmtId="0" fontId="3" fillId="0" borderId="12">
      <alignment horizontal="center" vertical="center"/>
    </xf>
    <xf numFmtId="0" fontId="2" fillId="0" borderId="0">
      <alignment horizontal="center" vertical="center" wrapText="1"/>
      <protection locked="0"/>
    </xf>
    <xf numFmtId="0" fontId="3" fillId="0" borderId="11">
      <alignment horizontal="left" vertical="center" wrapText="1"/>
      <protection locked="0"/>
    </xf>
    <xf numFmtId="0" fontId="4" fillId="0" borderId="8">
      <alignment horizontal="center" vertical="center" wrapText="1"/>
      <protection locked="0"/>
    </xf>
    <xf numFmtId="0" fontId="3" fillId="0" borderId="0">
      <alignment vertical="top"/>
      <protection locked="0"/>
    </xf>
    <xf numFmtId="0" fontId="1" fillId="0" borderId="0">
      <alignment vertical="center"/>
    </xf>
    <xf numFmtId="0" fontId="4" fillId="0" borderId="13">
      <alignment horizontal="center" vertical="center" wrapText="1"/>
    </xf>
    <xf numFmtId="0" fontId="4" fillId="0" borderId="8">
      <alignment horizontal="center" vertical="center" wrapText="1"/>
    </xf>
    <xf numFmtId="0" fontId="6" fillId="0" borderId="0">
      <alignment horizontal="center" vertical="center"/>
    </xf>
    <xf numFmtId="0" fontId="3" fillId="0" borderId="0">
      <alignment horizontal="right" vertical="center"/>
      <protection locked="0"/>
    </xf>
    <xf numFmtId="0" fontId="3" fillId="0" borderId="11">
      <alignment horizontal="right" vertical="center"/>
    </xf>
    <xf numFmtId="0" fontId="3" fillId="0" borderId="0">
      <alignment horizontal="left" vertical="center"/>
      <protection locked="0"/>
    </xf>
    <xf numFmtId="0" fontId="3" fillId="0" borderId="0">
      <alignment horizontal="right"/>
      <protection locked="0"/>
    </xf>
    <xf numFmtId="0" fontId="3" fillId="0" borderId="0">
      <alignment vertical="top" wrapText="1"/>
      <protection locked="0"/>
    </xf>
    <xf numFmtId="0" fontId="4" fillId="0" borderId="1">
      <alignment horizontal="center" vertical="center" wrapText="1"/>
    </xf>
    <xf numFmtId="0" fontId="3" fillId="0" borderId="0">
      <alignment horizontal="right" wrapText="1"/>
      <protection locked="0"/>
    </xf>
    <xf numFmtId="0" fontId="4" fillId="0" borderId="8">
      <alignment horizontal="center" vertical="center"/>
      <protection locked="0"/>
    </xf>
    <xf numFmtId="0" fontId="3" fillId="0" borderId="1">
      <alignment horizontal="left" vertical="center" wrapText="1"/>
    </xf>
    <xf numFmtId="0" fontId="4" fillId="0" borderId="13">
      <alignment horizontal="center" vertical="center" wrapText="1"/>
      <protection locked="0"/>
    </xf>
    <xf numFmtId="0" fontId="4" fillId="0" borderId="13">
      <alignment horizontal="center" vertical="center"/>
      <protection locked="0"/>
    </xf>
    <xf numFmtId="0" fontId="3" fillId="0" borderId="2">
      <alignment horizontal="left" vertical="center" wrapText="1"/>
      <protection locked="0"/>
    </xf>
    <xf numFmtId="0" fontId="3" fillId="0" borderId="0">
      <alignment horizontal="right" vertical="center" wrapText="1"/>
    </xf>
    <xf numFmtId="0" fontId="4" fillId="0" borderId="1">
      <alignment horizontal="center" vertical="center" wrapText="1"/>
      <protection locked="0"/>
    </xf>
    <xf numFmtId="0" fontId="1" fillId="0" borderId="6">
      <alignment vertical="center"/>
    </xf>
    <xf numFmtId="0" fontId="3" fillId="0" borderId="0">
      <alignment horizontal="right" wrapText="1"/>
    </xf>
    <xf numFmtId="0" fontId="3" fillId="0" borderId="1">
      <alignment horizontal="right" vertical="center"/>
      <protection locked="0"/>
    </xf>
    <xf numFmtId="0" fontId="1" fillId="0" borderId="7">
      <alignment vertical="center"/>
    </xf>
    <xf numFmtId="0" fontId="4" fillId="0" borderId="5">
      <alignment horizontal="center" vertical="center" wrapText="1"/>
    </xf>
    <xf numFmtId="0" fontId="3" fillId="0" borderId="0">
      <alignment horizontal="right" vertical="center" wrapText="1"/>
      <protection locked="0"/>
    </xf>
    <xf numFmtId="0" fontId="2" fillId="0" borderId="0">
      <alignment horizontal="center" vertical="center"/>
    </xf>
    <xf numFmtId="0" fontId="44" fillId="0" borderId="0">
      <alignment vertical="top"/>
      <protection locked="0"/>
    </xf>
    <xf numFmtId="0" fontId="1" fillId="0" borderId="0"/>
    <xf numFmtId="0" fontId="9"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7">
      <alignment horizontal="center" vertical="center"/>
    </xf>
    <xf numFmtId="0" fontId="4" fillId="0" borderId="1">
      <alignment horizontal="center" vertical="center"/>
    </xf>
    <xf numFmtId="0" fontId="4" fillId="0" borderId="1">
      <alignment vertical="center" wrapText="1"/>
    </xf>
    <xf numFmtId="0" fontId="9" fillId="0" borderId="0">
      <alignment horizontal="center" vertical="center"/>
    </xf>
    <xf numFmtId="0" fontId="4" fillId="0" borderId="0">
      <alignment wrapText="1"/>
    </xf>
    <xf numFmtId="0" fontId="4" fillId="0" borderId="6">
      <alignment horizontal="center" vertical="center"/>
    </xf>
    <xf numFmtId="4" fontId="4" fillId="0" borderId="1">
      <alignment vertical="center"/>
    </xf>
    <xf numFmtId="4" fontId="4" fillId="0" borderId="1">
      <alignment vertical="center"/>
      <protection locked="0"/>
    </xf>
    <xf numFmtId="0" fontId="4" fillId="0" borderId="8">
      <alignment horizontal="center" vertical="center"/>
    </xf>
    <xf numFmtId="4" fontId="4" fillId="0" borderId="3">
      <alignment vertical="center"/>
      <protection locked="0"/>
    </xf>
    <xf numFmtId="0" fontId="4" fillId="0" borderId="2">
      <alignment horizontal="center" vertical="center" wrapText="1"/>
    </xf>
    <xf numFmtId="0" fontId="4" fillId="0" borderId="1">
      <alignment horizontal="center" vertical="center"/>
      <protection locked="0"/>
    </xf>
    <xf numFmtId="0" fontId="1" fillId="0" borderId="0">
      <alignment horizontal="right" vertical="center"/>
    </xf>
    <xf numFmtId="0" fontId="8" fillId="0" borderId="0">
      <alignment vertical="top"/>
    </xf>
    <xf numFmtId="0" fontId="4" fillId="0" borderId="0">
      <alignment horizontal="right" wrapText="1"/>
    </xf>
    <xf numFmtId="0" fontId="4" fillId="0" borderId="0">
      <protection locked="0"/>
    </xf>
    <xf numFmtId="0" fontId="4" fillId="0" borderId="25">
      <alignment horizontal="center" vertical="center" wrapText="1"/>
    </xf>
    <xf numFmtId="0" fontId="8" fillId="0" borderId="0"/>
    <xf numFmtId="4" fontId="4" fillId="0" borderId="3">
      <alignment vertical="center"/>
    </xf>
    <xf numFmtId="0" fontId="1" fillId="0" borderId="1">
      <alignment horizontal="center"/>
    </xf>
    <xf numFmtId="0" fontId="4" fillId="0" borderId="3">
      <alignment horizontal="center" vertical="center"/>
      <protection locked="0"/>
    </xf>
    <xf numFmtId="0" fontId="44" fillId="0" borderId="0">
      <alignment vertical="top"/>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4"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7">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5">
      <alignment vertical="center" wrapText="1"/>
      <protection locked="0"/>
    </xf>
    <xf numFmtId="0" fontId="4" fillId="0" borderId="3">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4" fillId="0" borderId="0">
      <alignment vertical="top"/>
      <protection locked="0"/>
    </xf>
    <xf numFmtId="0" fontId="4" fillId="0" borderId="8">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5">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6">
      <alignment horizontal="center" vertical="center" wrapText="1"/>
      <protection locked="0"/>
    </xf>
    <xf numFmtId="0" fontId="4" fillId="0" borderId="7">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8">
      <alignment horizontal="left" vertical="center"/>
    </xf>
    <xf numFmtId="49" fontId="1" fillId="0" borderId="0"/>
    <xf numFmtId="0" fontId="4" fillId="0" borderId="2">
      <alignment horizontal="center" vertical="center" wrapText="1"/>
    </xf>
    <xf numFmtId="0" fontId="4" fillId="0" borderId="6">
      <alignment horizontal="center" vertical="center"/>
    </xf>
    <xf numFmtId="0" fontId="4" fillId="0" borderId="6">
      <alignment horizontal="center" vertical="center" wrapText="1"/>
    </xf>
    <xf numFmtId="0" fontId="4" fillId="0" borderId="7">
      <alignment horizontal="center" vertical="center"/>
    </xf>
    <xf numFmtId="0" fontId="4" fillId="0" borderId="7">
      <alignment horizontal="center" vertical="center" wrapText="1"/>
    </xf>
    <xf numFmtId="0" fontId="3" fillId="0" borderId="1">
      <alignment horizontal="right" vertical="center" wrapText="1"/>
    </xf>
    <xf numFmtId="0" fontId="3" fillId="0" borderId="5">
      <alignment horizontal="left" vertical="center"/>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6">
      <alignment horizontal="center" vertical="center" wrapText="1"/>
      <protection locked="0"/>
    </xf>
    <xf numFmtId="0" fontId="4" fillId="0" borderId="7">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8">
      <alignment horizontal="left" vertical="center" wrapText="1"/>
      <protection locked="0"/>
    </xf>
    <xf numFmtId="49" fontId="1" fillId="0" borderId="0"/>
    <xf numFmtId="0" fontId="4" fillId="0" borderId="3">
      <alignment horizontal="center" vertical="center"/>
    </xf>
    <xf numFmtId="0" fontId="4" fillId="0" borderId="2">
      <alignment horizontal="center" vertical="center" wrapText="1"/>
    </xf>
    <xf numFmtId="0" fontId="4" fillId="0" borderId="2">
      <alignment horizontal="center" vertical="center"/>
    </xf>
    <xf numFmtId="0" fontId="4" fillId="0" borderId="6">
      <alignment horizontal="center" vertical="center" wrapText="1"/>
    </xf>
    <xf numFmtId="0" fontId="4" fillId="0" borderId="7">
      <alignment horizontal="center" vertical="center"/>
    </xf>
    <xf numFmtId="0" fontId="4" fillId="0" borderId="7">
      <alignment horizontal="center" vertical="center" wrapText="1"/>
    </xf>
    <xf numFmtId="4" fontId="3" fillId="0" borderId="1">
      <alignment horizontal="right" vertical="center" wrapText="1"/>
      <protection locked="0"/>
    </xf>
    <xf numFmtId="0" fontId="3" fillId="0" borderId="5">
      <alignment horizontal="left" vertical="center" wrapText="1"/>
      <protection locked="0"/>
    </xf>
    <xf numFmtId="0" fontId="4" fillId="0" borderId="8">
      <alignment horizontal="center" vertical="center"/>
    </xf>
    <xf numFmtId="0" fontId="4" fillId="0" borderId="0"/>
    <xf numFmtId="0" fontId="1" fillId="0" borderId="0">
      <alignment horizontal="right" vertical="center"/>
      <protection locked="0"/>
    </xf>
    <xf numFmtId="0" fontId="1" fillId="0" borderId="0">
      <alignment horizontal="right"/>
      <protection locked="0"/>
    </xf>
    <xf numFmtId="0" fontId="4" fillId="0" borderId="5">
      <alignment horizontal="center" vertical="center"/>
    </xf>
    <xf numFmtId="0" fontId="1" fillId="0" borderId="1">
      <alignment horizontal="center" vertical="center"/>
      <protection locked="0"/>
    </xf>
    <xf numFmtId="0" fontId="44" fillId="0" borderId="0">
      <alignment vertical="top"/>
      <protection locked="0"/>
    </xf>
    <xf numFmtId="0" fontId="43" fillId="0" borderId="0">
      <alignment vertical="top"/>
      <protection locked="0"/>
    </xf>
    <xf numFmtId="0" fontId="16" fillId="0" borderId="0"/>
  </cellStyleXfs>
  <cellXfs count="286">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2" xfId="643" applyFont="1" applyBorder="1">
      <alignment horizontal="center" vertical="center"/>
    </xf>
    <xf numFmtId="0" fontId="1" fillId="0" borderId="1" xfId="663" applyFont="1" applyBorder="1">
      <alignment horizontal="center" vertical="center"/>
      <protection locked="0"/>
    </xf>
    <xf numFmtId="49" fontId="5" fillId="0" borderId="1" xfId="145" applyNumberFormat="1" applyFont="1" applyBorder="1">
      <alignment horizontal="left" vertical="center" wrapText="1"/>
    </xf>
    <xf numFmtId="0" fontId="0" fillId="0" borderId="1" xfId="0" applyFont="1" applyBorder="1"/>
    <xf numFmtId="179" fontId="5" fillId="0" borderId="3" xfId="0" applyNumberFormat="1" applyFont="1" applyBorder="1" applyAlignment="1">
      <alignment horizontal="right" vertical="center"/>
    </xf>
    <xf numFmtId="0" fontId="0" fillId="0" borderId="4" xfId="0" applyFont="1" applyBorder="1"/>
    <xf numFmtId="179" fontId="5" fillId="0" borderId="5" xfId="0" applyNumberFormat="1" applyFont="1" applyBorder="1" applyAlignment="1">
      <alignment horizontal="right" vertical="center"/>
    </xf>
    <xf numFmtId="0" fontId="3" fillId="0" borderId="1" xfId="520"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9" applyFont="1" applyBorder="1"/>
    <xf numFmtId="0" fontId="4" fillId="0" borderId="2" xfId="640" applyFont="1" applyBorder="1">
      <alignment horizontal="center" vertical="center" wrapText="1"/>
      <protection locked="0"/>
    </xf>
    <xf numFmtId="0" fontId="4" fillId="0" borderId="2" xfId="651" applyFont="1" applyBorder="1">
      <alignment horizontal="center" vertical="center" wrapText="1"/>
    </xf>
    <xf numFmtId="0" fontId="4" fillId="0" borderId="2" xfId="652" applyFont="1" applyBorder="1">
      <alignment horizontal="center" vertical="center"/>
    </xf>
    <xf numFmtId="0" fontId="4" fillId="0" borderId="6" xfId="641" applyFont="1" applyBorder="1">
      <alignment horizontal="center" vertical="center" wrapText="1"/>
      <protection locked="0"/>
    </xf>
    <xf numFmtId="0" fontId="4" fillId="0" borderId="6" xfId="653" applyFont="1" applyBorder="1">
      <alignment horizontal="center" vertical="center" wrapText="1"/>
    </xf>
    <xf numFmtId="0" fontId="4" fillId="0" borderId="6" xfId="631" applyFont="1" applyBorder="1">
      <alignment horizontal="center" vertical="center"/>
    </xf>
    <xf numFmtId="0" fontId="4" fillId="0" borderId="7" xfId="642" applyFont="1" applyBorder="1">
      <alignment horizontal="center" vertical="center" wrapText="1"/>
      <protection locked="0"/>
    </xf>
    <xf numFmtId="0" fontId="4" fillId="0" borderId="7" xfId="655" applyFont="1" applyBorder="1">
      <alignment horizontal="center" vertical="center" wrapText="1"/>
    </xf>
    <xf numFmtId="0" fontId="4" fillId="0" borderId="7" xfId="654" applyFont="1" applyBorder="1">
      <alignment horizontal="center" vertical="center"/>
    </xf>
    <xf numFmtId="0" fontId="3" fillId="0" borderId="1" xfId="625" applyFont="1" applyBorder="1">
      <alignment horizontal="left" vertical="center" wrapText="1"/>
    </xf>
    <xf numFmtId="179" fontId="5" fillId="0" borderId="1" xfId="0" applyNumberFormat="1" applyFont="1" applyBorder="1" applyAlignment="1">
      <alignment horizontal="right" vertical="center"/>
    </xf>
    <xf numFmtId="0" fontId="1" fillId="0" borderId="3" xfId="64" applyFont="1" applyBorder="1">
      <alignment horizontal="center" vertical="center" wrapText="1"/>
      <protection locked="0"/>
    </xf>
    <xf numFmtId="0" fontId="3" fillId="0" borderId="8" xfId="628" applyFont="1" applyBorder="1">
      <alignment horizontal="left" vertical="center"/>
    </xf>
    <xf numFmtId="0" fontId="3" fillId="0" borderId="5" xfId="636" applyFont="1" applyBorder="1">
      <alignment horizontal="left" vertical="center"/>
    </xf>
    <xf numFmtId="0" fontId="1" fillId="0" borderId="0" xfId="660" applyFont="1" applyBorder="1">
      <alignment horizontal="right" vertical="center"/>
      <protection locked="0"/>
    </xf>
    <xf numFmtId="0" fontId="4" fillId="0" borderId="3" xfId="650" applyFont="1" applyBorder="1">
      <alignment horizontal="center" vertical="center"/>
    </xf>
    <xf numFmtId="0" fontId="4" fillId="0" borderId="8" xfId="658" applyFont="1" applyBorder="1">
      <alignment horizontal="center" vertical="center"/>
    </xf>
    <xf numFmtId="0" fontId="4" fillId="0" borderId="5"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3" xfId="610" applyFont="1" applyBorder="1">
      <alignment horizontal="center" vertical="center" wrapText="1"/>
    </xf>
    <xf numFmtId="0" fontId="4" fillId="0" borderId="8" xfId="614" applyFont="1" applyBorder="1">
      <alignment horizontal="center" vertical="center" wrapText="1"/>
    </xf>
    <xf numFmtId="0" fontId="4" fillId="0" borderId="5" xfId="618" applyFont="1" applyBorder="1">
      <alignment horizontal="center" vertical="center" wrapText="1"/>
    </xf>
    <xf numFmtId="0" fontId="4" fillId="0" borderId="1" xfId="604" applyFont="1" applyBorder="1">
      <alignment horizontal="center" vertical="center" wrapText="1"/>
    </xf>
    <xf numFmtId="0" fontId="4" fillId="0" borderId="1" xfId="604" applyFont="1" applyBorder="1" applyAlignment="1">
      <alignment horizontal="left" vertical="center" wrapText="1"/>
    </xf>
    <xf numFmtId="0" fontId="4" fillId="0" borderId="1" xfId="606" applyFont="1" applyBorder="1">
      <alignment horizontal="center" vertical="center" wrapText="1"/>
      <protection locked="0"/>
    </xf>
    <xf numFmtId="0" fontId="4" fillId="0" borderId="5" xfId="609" applyFont="1" applyBorder="1">
      <alignment vertical="center" wrapText="1"/>
      <protection locked="0"/>
    </xf>
    <xf numFmtId="49" fontId="7" fillId="0" borderId="1" xfId="145" applyNumberFormat="1" applyFont="1" applyBorder="1">
      <alignment horizontal="left" vertical="center" wrapText="1"/>
    </xf>
    <xf numFmtId="179" fontId="7" fillId="0" borderId="1" xfId="0" applyNumberFormat="1"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5" applyFont="1" applyBorder="1">
      <alignment horizontal="right" vertical="center"/>
    </xf>
    <xf numFmtId="0" fontId="8" fillId="0" borderId="0" xfId="576" applyFont="1" applyBorder="1">
      <alignment vertical="top"/>
    </xf>
    <xf numFmtId="0" fontId="9" fillId="0" borderId="0" xfId="560" applyFont="1" applyBorder="1">
      <alignment horizontal="center" vertical="center" wrapText="1"/>
    </xf>
    <xf numFmtId="0" fontId="9"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7" applyFont="1" applyBorder="1">
      <alignment horizontal="right" wrapText="1"/>
    </xf>
    <xf numFmtId="0" fontId="4" fillId="0" borderId="0" xfId="578" applyFont="1" applyBorder="1">
      <protection locked="0"/>
    </xf>
    <xf numFmtId="0" fontId="4" fillId="0" borderId="1" xfId="579"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2" applyFont="1" applyBorder="1" applyAlignment="1">
      <alignment horizontal="center" vertical="center"/>
    </xf>
    <xf numFmtId="0" fontId="1" fillId="0" borderId="0" xfId="522" applyFont="1" applyBorder="1">
      <alignment wrapText="1"/>
    </xf>
    <xf numFmtId="0" fontId="1" fillId="0" borderId="0" xfId="420" applyFont="1" applyBorder="1">
      <protection locked="0"/>
    </xf>
    <xf numFmtId="0" fontId="2" fillId="0" borderId="0" xfId="400"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9" xfId="406" applyFont="1" applyBorder="1">
      <alignment horizontal="center" vertical="center" wrapText="1"/>
    </xf>
    <xf numFmtId="0" fontId="4" fillId="0" borderId="9" xfId="416" applyFont="1" applyBorder="1">
      <alignment horizontal="center" vertical="center" wrapText="1"/>
      <protection locked="0"/>
    </xf>
    <xf numFmtId="0" fontId="4" fillId="0" borderId="10" xfId="409" applyFont="1" applyBorder="1">
      <alignment horizontal="center" vertical="center" wrapText="1"/>
    </xf>
    <xf numFmtId="0" fontId="4" fillId="0" borderId="10" xfId="66" applyFont="1" applyBorder="1">
      <alignment horizontal="center" vertical="center" wrapText="1"/>
      <protection locked="0"/>
    </xf>
    <xf numFmtId="0" fontId="4" fillId="0" borderId="11" xfId="412" applyFont="1" applyBorder="1">
      <alignment horizontal="center" vertical="center" wrapText="1"/>
    </xf>
    <xf numFmtId="0" fontId="4" fillId="0" borderId="11" xfId="419" applyFont="1" applyBorder="1">
      <alignment horizontal="center" vertical="center" wrapText="1"/>
      <protection locked="0"/>
    </xf>
    <xf numFmtId="0" fontId="3" fillId="0" borderId="11" xfId="138" applyFont="1" applyBorder="1">
      <alignment horizontal="left" vertical="center" wrapText="1"/>
    </xf>
    <xf numFmtId="0" fontId="3" fillId="0" borderId="11" xfId="423" applyFont="1" applyBorder="1">
      <alignment horizontal="right" vertical="center"/>
      <protection locked="0"/>
    </xf>
    <xf numFmtId="0" fontId="3" fillId="0" borderId="12" xfId="528" applyFont="1" applyBorder="1">
      <alignment horizontal="center" vertical="center"/>
    </xf>
    <xf numFmtId="0" fontId="3" fillId="0" borderId="13" xfId="415" applyFont="1" applyBorder="1">
      <alignment horizontal="left" vertical="center"/>
    </xf>
    <xf numFmtId="0" fontId="3" fillId="0" borderId="11" xfId="65" applyFont="1" applyBorder="1">
      <alignment horizontal="left" vertical="center"/>
    </xf>
    <xf numFmtId="0" fontId="3" fillId="0" borderId="0" xfId="541" applyFont="1" applyBorder="1">
      <alignment vertical="top" wrapText="1"/>
      <protection locked="0"/>
    </xf>
    <xf numFmtId="0" fontId="2" fillId="0" borderId="0" xfId="529" applyFont="1" applyBorder="1">
      <alignment horizontal="center" vertical="center" wrapText="1"/>
      <protection locked="0"/>
    </xf>
    <xf numFmtId="0" fontId="3" fillId="0" borderId="0" xfId="540" applyFont="1" applyBorder="1">
      <alignment horizontal="right"/>
      <protection locked="0"/>
    </xf>
    <xf numFmtId="0" fontId="4" fillId="0" borderId="8" xfId="531" applyFont="1" applyBorder="1">
      <alignment horizontal="center" vertical="center" wrapText="1"/>
      <protection locked="0"/>
    </xf>
    <xf numFmtId="0" fontId="4" fillId="0" borderId="8" xfId="544" applyFont="1" applyBorder="1">
      <alignment horizontal="center" vertical="center"/>
      <protection locked="0"/>
    </xf>
    <xf numFmtId="0" fontId="4" fillId="0" borderId="13" xfId="534" applyFont="1" applyBorder="1">
      <alignment horizontal="center" vertical="center" wrapText="1"/>
    </xf>
    <xf numFmtId="0" fontId="4" fillId="0" borderId="13" xfId="547" applyFont="1" applyBorder="1">
      <alignment horizontal="center" vertical="center"/>
      <protection locked="0"/>
    </xf>
    <xf numFmtId="0" fontId="3" fillId="0" borderId="0" xfId="556"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3" xfId="546" applyFont="1" applyBorder="1">
      <alignment horizontal="center" vertical="center" wrapText="1"/>
      <protection locked="0"/>
    </xf>
    <xf numFmtId="0" fontId="4" fillId="0" borderId="11" xfId="499" applyFont="1" applyBorder="1">
      <alignment horizontal="center" vertical="center"/>
    </xf>
    <xf numFmtId="0" fontId="4" fillId="0" borderId="11" xfId="77" applyFont="1" applyBorder="1">
      <alignment horizontal="center" vertical="center"/>
      <protection locked="0"/>
    </xf>
    <xf numFmtId="0" fontId="3" fillId="0" borderId="11" xfId="538" applyFont="1" applyBorder="1">
      <alignment horizontal="right" vertical="center"/>
    </xf>
    <xf numFmtId="49" fontId="5" fillId="0" borderId="1" xfId="145" applyNumberFormat="1" applyFont="1" applyFill="1" applyBorder="1">
      <alignment horizontal="left" vertical="center" wrapText="1"/>
    </xf>
    <xf numFmtId="0" fontId="3" fillId="0" borderId="0" xfId="0" applyFont="1" applyBorder="1" applyAlignment="1">
      <alignment horizontal="right"/>
    </xf>
    <xf numFmtId="0" fontId="10" fillId="0" borderId="0" xfId="247" applyFont="1" applyBorder="1">
      <alignment horizontal="right"/>
      <protection locked="0"/>
    </xf>
    <xf numFmtId="49" fontId="10" fillId="0" borderId="0" xfId="376"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1" fillId="0" borderId="0" xfId="251" applyFont="1" applyBorder="1">
      <alignment horizontal="center" vertical="center" wrapText="1"/>
      <protection locked="0"/>
    </xf>
    <xf numFmtId="0" fontId="11" fillId="0" borderId="0" xfId="486" applyFont="1" applyBorder="1">
      <alignment horizontal="center" vertical="center"/>
      <protection locked="0"/>
    </xf>
    <xf numFmtId="0" fontId="11" fillId="0" borderId="0" xfId="492" applyFont="1" applyBorder="1">
      <alignment horizontal="center" vertical="center"/>
    </xf>
    <xf numFmtId="0" fontId="3" fillId="0" borderId="0" xfId="639" applyFont="1" applyBorder="1">
      <alignment horizontal="left" vertical="center"/>
      <protection locked="0"/>
    </xf>
    <xf numFmtId="0" fontId="4" fillId="0" borderId="2" xfId="260" applyFont="1" applyBorder="1">
      <alignment horizontal="center" vertical="center"/>
      <protection locked="0"/>
    </xf>
    <xf numFmtId="49" fontId="4" fillId="0" borderId="2" xfId="378" applyNumberFormat="1" applyFont="1" applyBorder="1">
      <alignment horizontal="center" vertical="center" wrapText="1"/>
      <protection locked="0"/>
    </xf>
    <xf numFmtId="0" fontId="4" fillId="0" borderId="6" xfId="54" applyFont="1" applyBorder="1">
      <alignment horizontal="center" vertical="center"/>
      <protection locked="0"/>
    </xf>
    <xf numFmtId="49" fontId="4" fillId="0" borderId="6" xfId="380"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8" xfId="309" applyFont="1" applyBorder="1">
      <alignment horizontal="center" vertical="center"/>
      <protection locked="0"/>
    </xf>
    <xf numFmtId="0" fontId="1" fillId="0" borderId="5" xfId="488" applyFont="1" applyBorder="1">
      <alignment horizontal="center" vertical="center"/>
      <protection locked="0"/>
    </xf>
    <xf numFmtId="0" fontId="1" fillId="0" borderId="0" xfId="0" applyFont="1" applyBorder="1" applyAlignment="1">
      <alignment horizontal="right"/>
    </xf>
    <xf numFmtId="0" fontId="11" fillId="0" borderId="0" xfId="0" applyFont="1" applyBorder="1" applyAlignment="1">
      <alignment horizontal="center" vertical="center"/>
    </xf>
    <xf numFmtId="49" fontId="4" fillId="0" borderId="1" xfId="378" applyNumberFormat="1" applyFont="1" applyBorder="1">
      <alignment horizontal="center" vertical="center" wrapText="1"/>
      <protection locked="0"/>
    </xf>
    <xf numFmtId="49" fontId="4" fillId="0" borderId="1" xfId="380"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6" applyFont="1" applyBorder="1">
      <alignment horizontal="center" vertical="center"/>
    </xf>
    <xf numFmtId="0" fontId="12" fillId="0" borderId="1" xfId="0" applyFont="1" applyBorder="1" applyAlignment="1">
      <alignment horizontal="center" vertical="center" wrapText="1"/>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49" fontId="5" fillId="0" borderId="1" xfId="145" applyNumberFormat="1" applyFont="1" applyBorder="1" applyAlignment="1">
      <alignment horizontal="left" vertical="center" wrapText="1"/>
    </xf>
    <xf numFmtId="0" fontId="1" fillId="0" borderId="0" xfId="0" applyFont="1" applyBorder="1" applyAlignment="1">
      <alignment vertical="top"/>
    </xf>
    <xf numFmtId="0" fontId="4" fillId="0" borderId="1" xfId="65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6" applyFont="1" applyBorder="1">
      <alignment horizontal="left" vertical="center"/>
    </xf>
    <xf numFmtId="0" fontId="4" fillId="0" borderId="1" xfId="417" applyFont="1" applyBorder="1">
      <alignment horizontal="center" vertical="center"/>
    </xf>
    <xf numFmtId="0" fontId="4" fillId="0" borderId="1" xfId="408" applyFont="1" applyBorder="1">
      <alignment horizontal="center" vertical="center" wrapText="1"/>
      <protection locked="0"/>
    </xf>
    <xf numFmtId="0" fontId="3" fillId="0" borderId="0" xfId="0" applyFont="1" applyBorder="1" applyAlignment="1">
      <alignment horizontal="right" vertical="center"/>
    </xf>
    <xf numFmtId="0" fontId="1" fillId="0" borderId="0" xfId="267" applyFont="1" applyBorder="1">
      <alignment vertical="top"/>
      <protection locked="0"/>
    </xf>
    <xf numFmtId="49" fontId="1" fillId="0" borderId="0" xfId="277" applyNumberFormat="1" applyFont="1" applyBorder="1">
      <protection locked="0"/>
    </xf>
    <xf numFmtId="0" fontId="1" fillId="0" borderId="0" xfId="0" applyFont="1" applyBorder="1" applyProtection="1">
      <protection locked="0"/>
    </xf>
    <xf numFmtId="0" fontId="4" fillId="0" borderId="0" xfId="60"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4" applyFont="1" applyBorder="1">
      <alignment horizontal="center" vertical="center"/>
      <protection locked="0"/>
    </xf>
    <xf numFmtId="0" fontId="4" fillId="0" borderId="1" xfId="631" applyFont="1" applyBorder="1">
      <alignment horizontal="center" vertical="center"/>
    </xf>
    <xf numFmtId="0" fontId="4" fillId="0" borderId="1" xfId="231" applyFont="1" applyBorder="1">
      <alignment horizontal="center" vertical="center"/>
      <protection locked="0"/>
    </xf>
    <xf numFmtId="0" fontId="3" fillId="0" borderId="1" xfId="237" applyFont="1" applyBorder="1">
      <alignment horizontal="left" vertical="center"/>
    </xf>
    <xf numFmtId="49" fontId="5" fillId="0" borderId="1" xfId="145" applyNumberFormat="1" applyFont="1" applyBorder="1" applyAlignment="1">
      <alignment horizontal="left" vertical="center" wrapText="1" indent="1"/>
    </xf>
    <xf numFmtId="49" fontId="5" fillId="0" borderId="1" xfId="145" applyNumberFormat="1" applyFont="1" applyBorder="1" applyAlignment="1">
      <alignment horizontal="left" vertical="center" wrapText="1" indent="2"/>
    </xf>
    <xf numFmtId="0" fontId="1" fillId="0" borderId="1" xfId="64" applyFont="1" applyBorder="1">
      <alignment horizontal="center" vertical="center" wrapText="1"/>
      <protection locked="0"/>
    </xf>
    <xf numFmtId="0" fontId="3" fillId="0" borderId="1" xfId="273" applyFont="1" applyBorder="1">
      <alignment horizontal="left" vertical="center"/>
      <protection locked="0"/>
    </xf>
    <xf numFmtId="0" fontId="3" fillId="0" borderId="1" xfId="72" applyFont="1" applyBorder="1">
      <alignment horizontal="left" vertical="center"/>
      <protection locked="0"/>
    </xf>
    <xf numFmtId="0" fontId="4" fillId="0" borderId="1" xfId="286"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1" applyFont="1" applyBorder="1">
      <alignment horizontal="center" vertical="center" wrapText="1"/>
      <protection locked="0"/>
    </xf>
    <xf numFmtId="0" fontId="1" fillId="0" borderId="1" xfId="582" applyFont="1" applyBorder="1">
      <alignment horizontal="center"/>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4" fillId="0" borderId="0" xfId="344" applyFont="1" applyBorder="1">
      <alignment horizontal="center" vertical="center" wrapText="1"/>
    </xf>
    <xf numFmtId="0" fontId="15" fillId="0" borderId="1" xfId="348" applyFont="1" applyBorder="1">
      <alignment horizontal="center" vertical="center" wrapText="1"/>
    </xf>
    <xf numFmtId="0" fontId="15" fillId="0" borderId="1" xfId="356" applyFont="1" applyBorder="1">
      <alignment horizontal="center" vertical="center" wrapText="1"/>
    </xf>
    <xf numFmtId="0" fontId="0" fillId="0" borderId="0" xfId="0" applyFill="1" applyAlignment="1">
      <alignment vertical="center"/>
    </xf>
    <xf numFmtId="49" fontId="16" fillId="0" borderId="0" xfId="666" applyNumberFormat="1" applyFill="1" applyBorder="1" applyAlignment="1"/>
    <xf numFmtId="49" fontId="16" fillId="0" borderId="0" xfId="666" applyNumberFormat="1" applyFill="1" applyBorder="1" applyAlignment="1">
      <alignment horizontal="center"/>
    </xf>
    <xf numFmtId="0" fontId="16" fillId="0" borderId="0" xfId="666" applyFill="1" applyBorder="1" applyAlignment="1"/>
    <xf numFmtId="0" fontId="6" fillId="0" borderId="0" xfId="665" applyFont="1" applyFill="1" applyBorder="1" applyAlignment="1" applyProtection="1">
      <alignment horizontal="center" vertical="center"/>
    </xf>
    <xf numFmtId="0" fontId="3" fillId="0" borderId="0" xfId="665" applyFont="1" applyFill="1" applyBorder="1" applyAlignment="1" applyProtection="1">
      <alignment horizontal="left" vertical="center"/>
      <protection locked="0"/>
    </xf>
    <xf numFmtId="49" fontId="16" fillId="0" borderId="0" xfId="665" applyNumberFormat="1" applyFont="1" applyFill="1" applyBorder="1" applyAlignment="1" applyProtection="1"/>
    <xf numFmtId="0" fontId="16" fillId="0" borderId="0" xfId="665" applyFont="1" applyFill="1" applyBorder="1" applyAlignment="1" applyProtection="1"/>
    <xf numFmtId="0" fontId="16" fillId="0" borderId="0" xfId="666" applyFont="1" applyFill="1" applyBorder="1" applyAlignment="1"/>
    <xf numFmtId="0" fontId="17" fillId="0" borderId="14" xfId="666" applyNumberFormat="1" applyFont="1" applyFill="1" applyBorder="1" applyAlignment="1" applyProtection="1">
      <alignment horizontal="center" vertical="center"/>
    </xf>
    <xf numFmtId="0" fontId="17" fillId="0" borderId="15" xfId="666" applyNumberFormat="1" applyFont="1" applyFill="1" applyBorder="1" applyAlignment="1" applyProtection="1">
      <alignment horizontal="center" vertical="center"/>
    </xf>
    <xf numFmtId="4" fontId="18" fillId="0" borderId="3" xfId="665" applyNumberFormat="1" applyFont="1" applyFill="1" applyBorder="1" applyAlignment="1" applyProtection="1">
      <alignment horizontal="center" vertical="center"/>
    </xf>
    <xf numFmtId="4" fontId="18" fillId="0" borderId="8" xfId="665" applyNumberFormat="1" applyFont="1" applyFill="1" applyBorder="1" applyAlignment="1" applyProtection="1">
      <alignment horizontal="center" vertical="center"/>
    </xf>
    <xf numFmtId="4" fontId="18" fillId="0" borderId="5" xfId="665" applyNumberFormat="1" applyFont="1" applyFill="1" applyBorder="1" applyAlignment="1" applyProtection="1">
      <alignment horizontal="center" vertical="center"/>
    </xf>
    <xf numFmtId="4" fontId="18" fillId="0" borderId="2" xfId="665" applyNumberFormat="1" applyFont="1" applyFill="1" applyBorder="1" applyAlignment="1" applyProtection="1">
      <alignment horizontal="center" vertical="center"/>
    </xf>
    <xf numFmtId="4" fontId="18" fillId="0" borderId="1" xfId="665" applyNumberFormat="1" applyFont="1" applyFill="1" applyBorder="1" applyAlignment="1" applyProtection="1">
      <alignment vertical="center"/>
    </xf>
    <xf numFmtId="4" fontId="18" fillId="0" borderId="7" xfId="665" applyNumberFormat="1" applyFont="1" applyFill="1" applyBorder="1" applyAlignment="1" applyProtection="1">
      <alignment horizontal="center" vertical="center"/>
    </xf>
    <xf numFmtId="4" fontId="18" fillId="0" borderId="1" xfId="665" applyNumberFormat="1" applyFont="1" applyFill="1" applyBorder="1" applyAlignment="1" applyProtection="1">
      <alignment horizontal="center" vertical="center"/>
    </xf>
    <xf numFmtId="0" fontId="16" fillId="0" borderId="0" xfId="666" applyFill="1" applyBorder="1" applyAlignment="1">
      <alignment vertical="center"/>
    </xf>
    <xf numFmtId="49" fontId="16" fillId="0" borderId="0" xfId="666" applyNumberFormat="1" applyFont="1" applyFill="1" applyBorder="1" applyAlignment="1"/>
    <xf numFmtId="49" fontId="16" fillId="0" borderId="0" xfId="666" applyNumberFormat="1" applyFont="1" applyFill="1" applyBorder="1" applyAlignment="1">
      <alignment horizontal="center"/>
    </xf>
    <xf numFmtId="0" fontId="17" fillId="0" borderId="16" xfId="666" applyNumberFormat="1" applyFont="1" applyFill="1" applyBorder="1" applyAlignment="1" applyProtection="1">
      <alignment horizontal="center" vertical="center"/>
    </xf>
    <xf numFmtId="0" fontId="17" fillId="0" borderId="0" xfId="666" applyNumberFormat="1" applyFont="1" applyFill="1" applyBorder="1" applyAlignment="1" applyProtection="1">
      <alignment horizontal="right" vertical="center"/>
    </xf>
    <xf numFmtId="0" fontId="19" fillId="0" borderId="0" xfId="665" applyFont="1" applyFill="1" applyBorder="1" applyAlignment="1" applyProtection="1">
      <alignment horizontal="center" vertical="center"/>
    </xf>
    <xf numFmtId="0" fontId="17" fillId="0" borderId="0" xfId="666" applyNumberFormat="1" applyFont="1" applyFill="1" applyBorder="1" applyAlignment="1" applyProtection="1">
      <alignment horizontal="right"/>
    </xf>
    <xf numFmtId="0" fontId="17" fillId="0" borderId="4" xfId="666" applyNumberFormat="1" applyFont="1" applyFill="1" applyBorder="1" applyAlignment="1" applyProtection="1">
      <alignment horizontal="center" vertical="center"/>
    </xf>
    <xf numFmtId="49" fontId="17" fillId="0" borderId="4" xfId="666" applyNumberFormat="1" applyFont="1" applyFill="1" applyBorder="1" applyAlignment="1" applyProtection="1">
      <alignment horizontal="center" vertical="center"/>
    </xf>
    <xf numFmtId="0" fontId="1" fillId="0" borderId="0" xfId="665" applyFont="1" applyFill="1" applyBorder="1" applyAlignment="1" applyProtection="1">
      <alignment horizontal="right" vertical="center"/>
    </xf>
    <xf numFmtId="0" fontId="16" fillId="0" borderId="0" xfId="666" applyFont="1" applyFill="1" applyBorder="1" applyAlignment="1">
      <alignment vertical="center"/>
    </xf>
    <xf numFmtId="4" fontId="18" fillId="0" borderId="1" xfId="665" applyNumberFormat="1" applyFont="1" applyFill="1" applyBorder="1" applyAlignment="1">
      <alignment vertical="center"/>
      <protection locked="0"/>
    </xf>
    <xf numFmtId="0" fontId="1" fillId="0" borderId="0" xfId="80" applyFont="1" applyBorder="1">
      <alignment vertical="top"/>
    </xf>
    <xf numFmtId="49" fontId="4" fillId="0" borderId="1" xfId="51" applyNumberFormat="1" applyFont="1" applyBorder="1">
      <alignment horizontal="center" vertical="center" wrapText="1"/>
    </xf>
    <xf numFmtId="49" fontId="4" fillId="0" borderId="1" xfId="132" applyNumberFormat="1" applyFont="1" applyBorder="1">
      <alignment horizontal="center" vertical="center" wrapText="1"/>
    </xf>
    <xf numFmtId="0" fontId="4" fillId="0" borderId="1" xfId="583" applyFont="1" applyBorder="1">
      <alignment horizontal="center" vertical="center"/>
      <protection locked="0"/>
    </xf>
    <xf numFmtId="49" fontId="4" fillId="0" borderId="1" xfId="205" applyNumberFormat="1" applyFont="1" applyBorder="1">
      <alignment horizontal="center" vertical="center"/>
    </xf>
    <xf numFmtId="0" fontId="1" fillId="0" borderId="1" xfId="0" applyFont="1" applyBorder="1" applyAlignment="1">
      <alignment horizontal="center" vertical="center"/>
    </xf>
    <xf numFmtId="0" fontId="1" fillId="0" borderId="1" xfId="182" applyFont="1" applyBorder="1">
      <alignment horizontal="center" vertical="center"/>
    </xf>
    <xf numFmtId="0" fontId="0" fillId="0" borderId="0" xfId="0" applyFont="1" applyBorder="1" applyAlignment="1">
      <alignment horizontal="center" vertical="center"/>
    </xf>
    <xf numFmtId="49" fontId="5" fillId="0" borderId="0" xfId="145" applyNumberFormat="1" applyFont="1" applyBorder="1">
      <alignment horizontal="left" vertical="center" wrapText="1"/>
    </xf>
    <xf numFmtId="0" fontId="20" fillId="0" borderId="0" xfId="261" applyFont="1" applyBorder="1">
      <alignment horizontal="center" vertical="center"/>
    </xf>
    <xf numFmtId="0" fontId="21" fillId="0" borderId="0" xfId="0" applyFont="1" applyBorder="1" applyAlignment="1">
      <alignment horizontal="center" vertical="center"/>
    </xf>
    <xf numFmtId="49" fontId="22" fillId="0" borderId="1" xfId="145" applyNumberFormat="1" applyFont="1" applyBorder="1" applyAlignment="1">
      <alignment horizontal="center" vertical="center" wrapText="1"/>
    </xf>
    <xf numFmtId="0" fontId="23" fillId="0" borderId="1" xfId="0" applyFont="1" applyBorder="1" applyAlignment="1">
      <alignment horizontal="center" vertical="center"/>
    </xf>
    <xf numFmtId="0" fontId="4" fillId="0" borderId="1" xfId="260" applyFont="1" applyBorder="1">
      <alignment horizontal="center" vertical="center"/>
      <protection locked="0"/>
    </xf>
    <xf numFmtId="49" fontId="5" fillId="0" borderId="1" xfId="145" applyNumberFormat="1" applyFont="1" applyBorder="1" applyAlignment="1">
      <alignment horizontal="center" vertical="center" wrapText="1"/>
    </xf>
    <xf numFmtId="0" fontId="4" fillId="0" borderId="1" xfId="655" applyFont="1" applyBorder="1">
      <alignment horizontal="center" vertical="center" wrapText="1"/>
    </xf>
    <xf numFmtId="179" fontId="5" fillId="0" borderId="2" xfId="0" applyNumberFormat="1" applyFont="1" applyBorder="1" applyAlignment="1">
      <alignment horizontal="right" vertical="center"/>
    </xf>
    <xf numFmtId="49" fontId="5" fillId="0" borderId="3" xfId="145" applyNumberFormat="1" applyFont="1" applyBorder="1">
      <alignment horizontal="left" vertical="center" wrapText="1"/>
    </xf>
    <xf numFmtId="179" fontId="5" fillId="0" borderId="4" xfId="0" applyNumberFormat="1" applyFont="1" applyBorder="1" applyAlignment="1">
      <alignment horizontal="right" vertical="center"/>
    </xf>
    <xf numFmtId="0" fontId="3" fillId="0" borderId="3" xfId="665" applyFont="1" applyFill="1" applyBorder="1" applyAlignment="1" applyProtection="1">
      <alignment horizontal="left" vertical="center"/>
      <protection locked="0"/>
    </xf>
    <xf numFmtId="0" fontId="3" fillId="0" borderId="1" xfId="665" applyFont="1" applyFill="1" applyBorder="1" applyAlignment="1" applyProtection="1">
      <alignment horizontal="left" vertical="center"/>
      <protection locked="0"/>
    </xf>
    <xf numFmtId="179" fontId="5" fillId="0" borderId="7" xfId="0" applyNumberFormat="1" applyFont="1" applyBorder="1" applyAlignment="1">
      <alignment horizontal="right" vertical="center"/>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1" applyFont="1" applyBorder="1">
      <alignment horizontal="center" vertical="center" wrapText="1"/>
    </xf>
    <xf numFmtId="0" fontId="4" fillId="0" borderId="1" xfId="406" applyFont="1" applyBorder="1">
      <alignment horizontal="center" vertical="center" wrapText="1"/>
    </xf>
    <xf numFmtId="0" fontId="4" fillId="0" borderId="1" xfId="141" applyFont="1" applyBorder="1">
      <alignment horizontal="center" vertical="center"/>
    </xf>
    <xf numFmtId="0" fontId="4" fillId="0" borderId="1" xfId="658" applyFont="1" applyBorder="1">
      <alignment horizontal="center" vertical="center"/>
    </xf>
    <xf numFmtId="0" fontId="1" fillId="0" borderId="1" xfId="276" applyFont="1" applyBorder="1">
      <alignment horizontal="center" vertical="center"/>
    </xf>
    <xf numFmtId="0" fontId="4" fillId="0" borderId="1" xfId="499" applyFont="1" applyBorder="1">
      <alignment horizontal="center" vertical="center"/>
    </xf>
    <xf numFmtId="0" fontId="4" fillId="0" borderId="1" xfId="77" applyFont="1" applyBorder="1">
      <alignment horizontal="center" vertical="center"/>
      <protection locked="0"/>
    </xf>
    <xf numFmtId="3" fontId="4" fillId="0" borderId="1" xfId="279" applyNumberFormat="1" applyFont="1" applyBorder="1">
      <alignment horizontal="center" vertical="center"/>
      <protection locked="0"/>
    </xf>
    <xf numFmtId="3" fontId="4" fillId="0" borderId="1" xfId="269" applyNumberFormat="1" applyFont="1" applyBorder="1">
      <alignment horizontal="center" vertical="center"/>
    </xf>
    <xf numFmtId="0" fontId="1" fillId="0" borderId="1" xfId="258"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6" applyFont="1" applyBorder="1">
      <alignment horizontal="center" vertical="center" wrapText="1"/>
      <protection locked="0"/>
    </xf>
    <xf numFmtId="0" fontId="4" fillId="0" borderId="1" xfId="614" applyFont="1" applyBorder="1">
      <alignment horizontal="center" vertical="center" wrapText="1"/>
    </xf>
    <xf numFmtId="0" fontId="4" fillId="0" borderId="1" xfId="419" applyFont="1" applyBorder="1">
      <alignment horizontal="center" vertical="center" wrapText="1"/>
      <protection locked="0"/>
    </xf>
    <xf numFmtId="3" fontId="4" fillId="0" borderId="1" xfId="291" applyNumberFormat="1" applyFont="1" applyBorder="1">
      <alignment horizontal="center" vertical="top"/>
      <protection locked="0"/>
    </xf>
    <xf numFmtId="0" fontId="1" fillId="0" borderId="1" xfId="294" applyFont="1" applyBorder="1">
      <alignment horizontal="center" vertical="top"/>
    </xf>
    <xf numFmtId="0" fontId="4" fillId="0" borderId="1" xfId="618" applyFont="1" applyBorder="1">
      <alignment horizontal="center" vertical="center" wrapText="1"/>
    </xf>
    <xf numFmtId="0" fontId="6" fillId="0" borderId="0" xfId="202" applyFont="1" applyBorder="1">
      <alignment horizontal="center" vertical="center"/>
      <protection locked="0"/>
    </xf>
    <xf numFmtId="0" fontId="1" fillId="0" borderId="1" xfId="52" applyFont="1" applyBorder="1">
      <alignment horizontal="center" vertical="center" wrapText="1"/>
      <protection locked="0"/>
    </xf>
    <xf numFmtId="0" fontId="1" fillId="0" borderId="1" xfId="114" applyFont="1" applyBorder="1">
      <alignment horizontal="center" vertical="center" wrapText="1"/>
      <protection locked="0"/>
    </xf>
    <xf numFmtId="0" fontId="1" fillId="0" borderId="1" xfId="171" applyFont="1" applyBorder="1">
      <alignment horizontal="center" vertical="center" wrapText="1"/>
      <protection locked="0"/>
    </xf>
    <xf numFmtId="0" fontId="1" fillId="0" borderId="1" xfId="123" applyFont="1" applyBorder="1">
      <alignment horizontal="center" vertical="center" wrapText="1"/>
    </xf>
    <xf numFmtId="0" fontId="1" fillId="0" borderId="1" xfId="206" applyFont="1" applyBorder="1">
      <alignment horizontal="center" vertical="center" wrapText="1"/>
    </xf>
    <xf numFmtId="0" fontId="1" fillId="0" borderId="1" xfId="118" applyFont="1" applyBorder="1">
      <alignment horizontal="center" vertical="center" wrapText="1"/>
    </xf>
    <xf numFmtId="0" fontId="1" fillId="0" borderId="1" xfId="208" applyFont="1" applyBorder="1">
      <alignment horizontal="center" vertical="center"/>
    </xf>
    <xf numFmtId="0" fontId="1" fillId="0" borderId="1" xfId="130" applyFont="1" applyBorder="1">
      <alignment horizontal="center" vertical="center"/>
    </xf>
    <xf numFmtId="0" fontId="1" fillId="0" borderId="1" xfId="324" applyFont="1" applyBorder="1">
      <alignment horizontal="center" vertical="center"/>
    </xf>
    <xf numFmtId="3" fontId="1" fillId="0" borderId="1" xfId="158" applyNumberFormat="1" applyFont="1" applyBorder="1">
      <alignment horizontal="center" vertical="center"/>
    </xf>
    <xf numFmtId="3" fontId="1" fillId="0" borderId="1" xfId="163" applyNumberFormat="1" applyFont="1" applyBorder="1">
      <alignment horizontal="center" vertical="center"/>
    </xf>
    <xf numFmtId="0" fontId="3" fillId="0" borderId="1" xfId="213" applyFont="1" applyBorder="1">
      <alignment horizontal="center" vertical="center"/>
      <protection locked="0"/>
    </xf>
    <xf numFmtId="0" fontId="3" fillId="0" borderId="1" xfId="157" applyFont="1" applyBorder="1">
      <alignment horizontal="right" vertical="center"/>
      <protection locked="0"/>
    </xf>
    <xf numFmtId="0" fontId="1" fillId="0" borderId="1" xfId="309" applyFont="1" applyBorder="1">
      <alignment horizontal="center" vertical="center"/>
      <protection locked="0"/>
    </xf>
    <xf numFmtId="0" fontId="1" fillId="0" borderId="1" xfId="218" applyFont="1" applyBorder="1">
      <alignment horizontal="center" vertical="center" wrapText="1"/>
    </xf>
    <xf numFmtId="0" fontId="1" fillId="0" borderId="1" xfId="217" applyFont="1" applyBorder="1">
      <alignment horizontal="center" vertical="center"/>
      <protection locked="0"/>
    </xf>
    <xf numFmtId="0" fontId="1" fillId="0" borderId="1" xfId="198" applyFont="1" applyBorder="1">
      <alignment horizontal="center" vertical="center" wrapText="1"/>
    </xf>
    <xf numFmtId="0" fontId="1" fillId="0" borderId="1" xfId="264" applyFont="1" applyBorder="1">
      <alignment horizontal="center" vertical="center" wrapText="1"/>
    </xf>
    <xf numFmtId="0" fontId="1" fillId="0" borderId="1" xfId="224"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83"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80" applyFont="1" applyBorder="1">
      <alignment horizontal="center" vertical="center" wrapText="1"/>
    </xf>
    <xf numFmtId="0" fontId="1" fillId="0" borderId="1" xfId="226" applyFont="1" applyBorder="1">
      <alignment horizontal="center" vertical="center"/>
      <protection locked="0"/>
    </xf>
    <xf numFmtId="3" fontId="1" fillId="0" borderId="1" xfId="229" applyNumberFormat="1" applyFont="1" applyBorder="1">
      <alignment horizontal="center" vertical="center"/>
    </xf>
    <xf numFmtId="3" fontId="1" fillId="0" borderId="1" xfId="235" applyNumberFormat="1" applyFont="1" applyBorder="1">
      <alignment horizontal="center" vertical="center"/>
    </xf>
    <xf numFmtId="0" fontId="2" fillId="0" borderId="0" xfId="170" applyFont="1" applyBorder="1">
      <alignment horizontal="center" vertical="top"/>
    </xf>
    <xf numFmtId="0" fontId="3" fillId="0" borderId="0" xfId="601" applyFont="1" applyBorder="1">
      <alignment horizontal="left" vertical="center"/>
    </xf>
    <xf numFmtId="0" fontId="21" fillId="0" borderId="0" xfId="55" applyFont="1" applyBorder="1">
      <alignment horizontal="center" vertical="center"/>
    </xf>
    <xf numFmtId="0" fontId="4" fillId="0" borderId="1" xfId="650" applyFont="1" applyBorder="1">
      <alignment horizontal="center" vertical="center"/>
    </xf>
    <xf numFmtId="0" fontId="4" fillId="0" borderId="1" xfId="662" applyFont="1" applyBorder="1">
      <alignment horizontal="center" vertical="center"/>
    </xf>
    <xf numFmtId="0" fontId="4" fillId="0" borderId="1" xfId="652" applyFont="1" applyBorder="1">
      <alignment horizontal="center" vertical="center"/>
    </xf>
    <xf numFmtId="0" fontId="4" fillId="0" borderId="1" xfId="654" applyFont="1" applyBorder="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3" fillId="0" borderId="3" xfId="665" applyFont="1" applyFill="1" applyBorder="1" applyAlignment="1" applyProtection="1">
      <alignment horizontal="left" vertical="center"/>
    </xf>
    <xf numFmtId="0" fontId="3" fillId="0" borderId="1" xfId="665" applyFont="1" applyFill="1" applyBorder="1" applyAlignment="1" applyProtection="1">
      <alignment horizontal="left" vertical="center"/>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16-0" xfId="49"/>
    <cellStyle name="一般公共预算支出预算表（按功能科目分类）02-2 __b-21-0" xfId="50"/>
    <cellStyle name="一般公共预算支出预算表（按经济科目分类）02-3 __b-5-0" xfId="51"/>
    <cellStyle name="部门收入预算表01-2 __b-4-0" xfId="52"/>
    <cellStyle name="上级补助项目支出预算表12 __b-27-0" xfId="53"/>
    <cellStyle name="国有资本经营预算支出表07 __b-5-0" xfId="54"/>
    <cellStyle name="财政拨款收支预算总表02-1 __b-13-0" xfId="55"/>
    <cellStyle name="部门支出预算表01-03 __b-9-0" xfId="56"/>
    <cellStyle name="政府性基金预算支出预算表06 __b-17-0" xfId="57"/>
    <cellStyle name="政府性基金预算支出预算表06 __b-22-0" xfId="58"/>
    <cellStyle name="DateTimeStyle" xfId="59"/>
    <cellStyle name="基本支出预算表（人员类.运转类公用经费项目）04 __b-13-0" xfId="60"/>
    <cellStyle name="部门支出预算表01-03 __b-16-0" xfId="61"/>
    <cellStyle name="部门支出预算表01-03 __b-21-0" xfId="62"/>
    <cellStyle name="部门支出预算表01-03 __b-10-0" xfId="63"/>
    <cellStyle name="上级补助项目支出预算表12 __b-10-0" xfId="64"/>
    <cellStyle name="政府购买服务预算表09 __b-17-0" xfId="65"/>
    <cellStyle name="政府购买服务预算表09 __b-22-0" xfId="66"/>
    <cellStyle name="项目支出预算表（其他运转类.特定目标类项目）05-1 __b-35-0" xfId="67"/>
    <cellStyle name="项目支出预算表（其他运转类.特定目标类项目）05-1 __b-40-0" xfId="68"/>
    <cellStyle name="项目支出绩效目标表（另文下达）05-3 __b-12-0" xfId="69"/>
    <cellStyle name="政府性基金预算支出预算表06 __b-25-0" xfId="70"/>
    <cellStyle name="政府性基金预算支出预算表06 __b-30-0" xfId="71"/>
    <cellStyle name="基本支出预算表（人员类.运转类公用经费项目）04 __b-17-0" xfId="72"/>
    <cellStyle name="基本支出预算表（人员类.运转类公用经费项目）04 __b-22-0" xfId="73"/>
    <cellStyle name="部门支出预算表01-03 __b-25-0" xfId="74"/>
    <cellStyle name="部门支出预算表01-03 __b-30-0" xfId="75"/>
    <cellStyle name="部门政府采购预算表08 __b-16-0" xfId="76"/>
    <cellStyle name="部门政府采购预算表08 __b-21-0" xfId="77"/>
    <cellStyle name="__b-1-0" xfId="78"/>
    <cellStyle name="一般公共预算支出预算表（按经济科目分类）02-3 __b-13-0" xfId="79"/>
    <cellStyle name="项目支出预算表（其他运转类.特定目标类项目）05-1 __b-13-0" xfId="80"/>
    <cellStyle name="部门支出预算表01-03 __b-2-0" xfId="81"/>
    <cellStyle name="基本支出预算表（人员类.运转类公用经费项目）04 __b-4-0" xfId="82"/>
    <cellStyle name="__b-35-0" xfId="83"/>
    <cellStyle name="__b-40-0" xfId="84"/>
    <cellStyle name="一般公共预算支出预算表（按功能科目分类）02-2 __b-18-0" xfId="85"/>
    <cellStyle name="一般公共预算支出预算表（按功能科目分类）02-2 __b-23-0" xfId="86"/>
    <cellStyle name="项目支出绩效目标表（另文下达）05-3 __b-14-0" xfId="87"/>
    <cellStyle name="政府性基金预算支出预算表06 __b-27-0" xfId="88"/>
    <cellStyle name="项目支出绩效目标表（本级下达）05-2 __b-13-0" xfId="89"/>
    <cellStyle name="基本支出预算表（人员类.运转类公用经费项目）04 __b-11-0" xfId="90"/>
    <cellStyle name="部门支出预算表01-03 __b-14-0" xfId="91"/>
    <cellStyle name="财政拨款收支预算总表02-1 __b-1-0" xfId="92"/>
    <cellStyle name="政府购买服务预算表09 __b-9-0" xfId="93"/>
    <cellStyle name="上级补助项目支出预算表12 __b-4-0" xfId="94"/>
    <cellStyle name="__b-49-0" xfId="95"/>
    <cellStyle name="项目支出绩效目标表（本级下达）05-2 __b-9-0" xfId="96"/>
    <cellStyle name="一般公共预算支出预算表（按功能科目分类）02-2 __b-3-0" xfId="97"/>
    <cellStyle name="国有资本经营预算支出表07 __b-19-0" xfId="98"/>
    <cellStyle name="国有资本经营预算支出表07 __b-24-0" xfId="99"/>
    <cellStyle name="政府性基金预算支出预算表06 __b-10-0" xfId="100"/>
    <cellStyle name="项目支出预算表（其他运转类.特定目标类项目）05-1 __b-10-0" xfId="101"/>
    <cellStyle name="政府购买服务预算表09 __b-5-0" xfId="102"/>
    <cellStyle name="一般公共预算支出预算表（按功能科目分类）02-2 __b-15-0" xfId="103"/>
    <cellStyle name="一般公共预算支出预算表（按功能科目分类）02-2 __b-20-0" xfId="104"/>
    <cellStyle name="财政拨款收支预算总表02-1 __b-9-0" xfId="105"/>
    <cellStyle name="市对下转移支付预算表10-1 __b-10-0" xfId="106"/>
    <cellStyle name="部门政府采购预算表08 __b-7-0" xfId="107"/>
    <cellStyle name="__b-18-0" xfId="108"/>
    <cellStyle name="__b-23-0" xfId="109"/>
    <cellStyle name="DateStyle" xfId="110"/>
    <cellStyle name="__b-5-0" xfId="111"/>
    <cellStyle name="一般公共预算支出预算表（按经济科目分类）02-3 __b-17-0" xfId="112"/>
    <cellStyle name="一般公共预算支出预算表（按经济科目分类）02-3 __b-22-0" xfId="113"/>
    <cellStyle name="部门收入预算表01-2 __b-12-0" xfId="114"/>
    <cellStyle name="__b-6-0" xfId="115"/>
    <cellStyle name="一般公共预算支出预算表（按经济科目分类）02-3 __b-18-0" xfId="116"/>
    <cellStyle name="一般公共预算支出预算表（按经济科目分类）02-3 __b-23-0" xfId="117"/>
    <cellStyle name="部门收入预算表01-2 __b-13-0" xfId="118"/>
    <cellStyle name="__b-8-0" xfId="119"/>
    <cellStyle name="一般公共预算支出预算表（按经济科目分类）02-3 __b-25-0" xfId="120"/>
    <cellStyle name="一般公共预算支出预算表（按经济科目分类）02-3 __b-30-0" xfId="121"/>
    <cellStyle name="部门收入预算表01-2 __b-15-0" xfId="122"/>
    <cellStyle name="部门收入预算表01-2 __b-20-0" xfId="123"/>
    <cellStyle name="国有资本经营预算支出表07 __b-25-0" xfId="124"/>
    <cellStyle name="政府性基金预算支出预算表06 __b-11-0" xfId="125"/>
    <cellStyle name="PercentStyle" xfId="126"/>
    <cellStyle name="__b-7-0" xfId="127"/>
    <cellStyle name="一般公共预算支出预算表（按经济科目分类）02-3 __b-19-0" xfId="128"/>
    <cellStyle name="一般公共预算支出预算表（按经济科目分类）02-3 __b-24-0" xfId="129"/>
    <cellStyle name="部门收入预算表01-2 __b-14-0" xfId="130"/>
    <cellStyle name="__b-3-0" xfId="131"/>
    <cellStyle name="一般公共预算支出预算表（按经济科目分类）02-3 __b-15-0" xfId="132"/>
    <cellStyle name="一般公共预算支出预算表（按经济科目分类）02-3 __b-20-0" xfId="133"/>
    <cellStyle name="部门收入预算表01-2 __b-10-0" xfId="134"/>
    <cellStyle name="__b-2-0" xfId="135"/>
    <cellStyle name="一般公共预算支出预算表（按经济科目分类）02-3 __b-14-0" xfId="136"/>
    <cellStyle name="NumberStyle" xfId="137"/>
    <cellStyle name="政府购买服务预算表09 __b-15-0" xfId="138"/>
    <cellStyle name="政府购买服务预算表09 __b-20-0" xfId="139"/>
    <cellStyle name="项目支出预算表（其他运转类.特定目标类项目）05-1 __b-28-0" xfId="140"/>
    <cellStyle name="项目支出预算表（其他运转类.特定目标类项目）05-1 __b-33-0" xfId="141"/>
    <cellStyle name="国有资本经营预算支出表07 __b-29-0" xfId="142"/>
    <cellStyle name="政府性基金预算支出预算表06 __b-15-0" xfId="143"/>
    <cellStyle name="政府性基金预算支出预算表06 __b-20-0" xfId="144"/>
    <cellStyle name="TextStyle" xfId="145"/>
    <cellStyle name="MoneyStyle" xfId="146"/>
    <cellStyle name="一般公共预算支出预算表（按经济科目分类）02-3 __b-1-0" xfId="147"/>
    <cellStyle name="TimeStyle" xfId="148"/>
    <cellStyle name="IntegralNumberStyle" xfId="149"/>
    <cellStyle name="__b-4-0" xfId="150"/>
    <cellStyle name="一般公共预算支出预算表（按经济科目分类）02-3 __b-16-0" xfId="151"/>
    <cellStyle name="一般公共预算支出预算表（按经济科目分类）02-3 __b-21-0" xfId="152"/>
    <cellStyle name="部门收入预算表01-2 __b-11-0" xfId="153"/>
    <cellStyle name="__b-9-0" xfId="154"/>
    <cellStyle name="一般公共预算支出预算表（按经济科目分类）02-3 __b-26-0" xfId="155"/>
    <cellStyle name="一般公共预算支出预算表（按经济科目分类）02-3 __b-31-0" xfId="156"/>
    <cellStyle name="部门收入预算表01-2 __b-16-0" xfId="157"/>
    <cellStyle name="部门收入预算表01-2 __b-21-0" xfId="158"/>
    <cellStyle name="__b-10-0" xfId="159"/>
    <cellStyle name="一般公共预算支出预算表（按经济科目分类）02-3 __b-27-0" xfId="160"/>
    <cellStyle name="一般公共预算支出预算表（按经济科目分类）02-3 __b-32-0" xfId="161"/>
    <cellStyle name="部门收入预算表01-2 __b-17-0" xfId="162"/>
    <cellStyle name="部门收入预算表01-2 __b-22-0" xfId="163"/>
    <cellStyle name="__b-11-0" xfId="164"/>
    <cellStyle name="部门收入预算表01-2 __b-18-0" xfId="165"/>
    <cellStyle name="部门收入预算表01-2 __b-23-0" xfId="166"/>
    <cellStyle name="部门政府采购预算表08 __b-1-0" xfId="167"/>
    <cellStyle name="一般公共预算支出预算表（按经济科目分类）02-3 __b-28-0" xfId="168"/>
    <cellStyle name="一般公共预算支出预算表（按经济科目分类）02-3 __b-33-0" xfId="169"/>
    <cellStyle name="__b-12-0" xfId="170"/>
    <cellStyle name="部门收入预算表01-2 __b-19-0" xfId="171"/>
    <cellStyle name="部门收入预算表01-2 __b-24-0" xfId="172"/>
    <cellStyle name="部门政府采购预算表08 __b-2-0" xfId="173"/>
    <cellStyle name="一般公共预算支出预算表（按经济科目分类）02-3 __b-29-0" xfId="174"/>
    <cellStyle name="一般公共预算支出预算表（按经济科目分类）02-3 __b-34-0" xfId="175"/>
    <cellStyle name="__b-13-0" xfId="176"/>
    <cellStyle name="部门收入预算表01-2 __b-25-0" xfId="177"/>
    <cellStyle name="部门政府采购预算表08 __b-3-0" xfId="178"/>
    <cellStyle name="一般公共预算支出预算表（按经济科目分类）02-3 __b-35-0" xfId="179"/>
    <cellStyle name="__b-14-0" xfId="180"/>
    <cellStyle name="部门政府采购预算表08 __b-4-0" xfId="181"/>
    <cellStyle name="一般公共预算支出预算表（按经济科目分类）02-3 __b-36-0" xfId="182"/>
    <cellStyle name="__b-15-0" xfId="183"/>
    <cellStyle name="__b-20-0" xfId="184"/>
    <cellStyle name="部门政府采购预算表08 __b-5-0" xfId="185"/>
    <cellStyle name="一般公共预算支出预算表（按经济科目分类）02-3 __b-37-0" xfId="186"/>
    <cellStyle name="__b-16-0" xfId="187"/>
    <cellStyle name="__b-21-0" xfId="188"/>
    <cellStyle name="部门政府采购预算表08 __b-6-0" xfId="189"/>
    <cellStyle name="一般公共预算支出预算表（按经济科目分类）02-3 __b-38-0" xfId="190"/>
    <cellStyle name="__b-17-0" xfId="191"/>
    <cellStyle name="__b-22-0" xfId="192"/>
    <cellStyle name="部门政府采购预算表08 __b-8-0" xfId="193"/>
    <cellStyle name="__b-19-0" xfId="194"/>
    <cellStyle name="__b-24-0" xfId="195"/>
    <cellStyle name="部门政府采购预算表08 __b-9-0" xfId="196"/>
    <cellStyle name="__b-25-0" xfId="197"/>
    <cellStyle name="__b-30-0" xfId="198"/>
    <cellStyle name="一般公共预算支出预算表（按经济科目分类）02-3 __b-2-0" xfId="199"/>
    <cellStyle name="部门收入预算表01-2 __b-1-0" xfId="200"/>
    <cellStyle name="一般公共预算支出预算表（按经济科目分类）02-3 __b-3-0" xfId="201"/>
    <cellStyle name="部门收入预算表01-2 __b-2-0" xfId="202"/>
    <cellStyle name="一般公共预算支出预算表（按经济科目分类）02-3 __b-4-0" xfId="203"/>
    <cellStyle name="部门收入预算表01-2 __b-3-0" xfId="204"/>
    <cellStyle name="一般公共预算支出预算表（按经济科目分类）02-3 __b-6-0" xfId="205"/>
    <cellStyle name="部门收入预算表01-2 __b-5-0" xfId="206"/>
    <cellStyle name="一般公共预算支出预算表（按经济科目分类）02-3 __b-7-0" xfId="207"/>
    <cellStyle name="部门收入预算表01-2 __b-6-0" xfId="208"/>
    <cellStyle name="一般公共预算支出预算表（按经济科目分类）02-3 __b-8-0" xfId="209"/>
    <cellStyle name="部门收入预算表01-2 __b-7-0" xfId="210"/>
    <cellStyle name="一般公共预算支出预算表（按经济科目分类）02-3 __b-9-0" xfId="211"/>
    <cellStyle name="部门收入预算表01-2 __b-8-0" xfId="212"/>
    <cellStyle name="部门收入预算表01-2 __b-9-0" xfId="213"/>
    <cellStyle name="__b-26-0" xfId="214"/>
    <cellStyle name="__b-31-0" xfId="215"/>
    <cellStyle name="基本支出预算表（人员类.运转类公用经费项目）04 __b-1-0" xfId="216"/>
    <cellStyle name="__b-27-0" xfId="217"/>
    <cellStyle name="__b-32-0" xfId="218"/>
    <cellStyle name="基本支出预算表（人员类.运转类公用经费项目）04 __b-2-0" xfId="219"/>
    <cellStyle name="__b-28-0" xfId="220"/>
    <cellStyle name="__b-33-0" xfId="221"/>
    <cellStyle name="基本支出预算表（人员类.运转类公用经费项目）04 __b-3-0" xfId="222"/>
    <cellStyle name="__b-29-0" xfId="223"/>
    <cellStyle name="__b-34-0" xfId="224"/>
    <cellStyle name="基本支出预算表（人员类.运转类公用经费项目）04 __b-5-0" xfId="225"/>
    <cellStyle name="__b-36-0" xfId="226"/>
    <cellStyle name="__b-41-0" xfId="227"/>
    <cellStyle name="基本支出预算表（人员类.运转类公用经费项目）04 __b-6-0" xfId="228"/>
    <cellStyle name="__b-37-0" xfId="229"/>
    <cellStyle name="__b-42-0" xfId="230"/>
    <cellStyle name="基本支出预算表（人员类.运转类公用经费项目）04 __b-7-0" xfId="231"/>
    <cellStyle name="__b-38-0" xfId="232"/>
    <cellStyle name="__b-43-0" xfId="233"/>
    <cellStyle name="基本支出预算表（人员类.运转类公用经费项目）04 __b-8-0" xfId="234"/>
    <cellStyle name="__b-39-0" xfId="235"/>
    <cellStyle name="__b-44-0" xfId="236"/>
    <cellStyle name="基本支出预算表（人员类.运转类公用经费项目）04 __b-9-0" xfId="237"/>
    <cellStyle name="__b-45-0" xfId="238"/>
    <cellStyle name="__b-46-0" xfId="239"/>
    <cellStyle name="__b-47-0" xfId="240"/>
    <cellStyle name="__b-48-0" xfId="241"/>
    <cellStyle name="部门支出预算表01-03 __b-1-0" xfId="242"/>
    <cellStyle name="部门支出预算表01-03 __b-3-0" xfId="243"/>
    <cellStyle name="部门支出预算表01-03 __b-4-0" xfId="244"/>
    <cellStyle name="上级补助项目支出预算表12 __b-23-0" xfId="245"/>
    <cellStyle name="上级补助项目支出预算表12 __b-18-0" xfId="246"/>
    <cellStyle name="国有资本经营预算支出表07 __b-1-0" xfId="247"/>
    <cellStyle name="部门支出预算表01-03 __b-5-0" xfId="248"/>
    <cellStyle name="上级补助项目支出预算表12 __b-24-0" xfId="249"/>
    <cellStyle name="上级补助项目支出预算表12 __b-19-0" xfId="250"/>
    <cellStyle name="国有资本经营预算支出表07 __b-2-0" xfId="251"/>
    <cellStyle name="财政拨款收支预算总表02-1 __b-10-0" xfId="252"/>
    <cellStyle name="部门支出预算表01-03 __b-6-0" xfId="253"/>
    <cellStyle name="上级补助项目支出预算表12 __b-30-0" xfId="254"/>
    <cellStyle name="上级补助项目支出预算表12 __b-25-0" xfId="255"/>
    <cellStyle name="国有资本经营预算支出表07 __b-3-0" xfId="256"/>
    <cellStyle name="财政拨款收支预算总表02-1 __b-11-0" xfId="257"/>
    <cellStyle name="部门支出预算表01-03 __b-7-0" xfId="258"/>
    <cellStyle name="上级补助项目支出预算表12 __b-26-0" xfId="259"/>
    <cellStyle name="国有资本经营预算支出表07 __b-4-0" xfId="260"/>
    <cellStyle name="财政拨款收支预算总表02-1 __b-12-0" xfId="261"/>
    <cellStyle name="部门支出预算表01-03 __b-8-0" xfId="262"/>
    <cellStyle name="部门支出预算表01-03 __b-11-0" xfId="263"/>
    <cellStyle name="部门支出预算表01-03 __b-12-0" xfId="264"/>
    <cellStyle name="基本支出预算表（人员类.运转类公用经费项目）04 __b-10-0" xfId="265"/>
    <cellStyle name="部门支出预算表01-03 __b-13-0" xfId="266"/>
    <cellStyle name="基本支出预算表（人员类.运转类公用经费项目）04 __b-12-0" xfId="267"/>
    <cellStyle name="部门支出预算表01-03 __b-15-0" xfId="268"/>
    <cellStyle name="部门支出预算表01-03 __b-20-0" xfId="269"/>
    <cellStyle name="基本支出预算表（人员类.运转类公用经费项目）04 __b-14-0" xfId="270"/>
    <cellStyle name="部门支出预算表01-03 __b-17-0" xfId="271"/>
    <cellStyle name="部门支出预算表01-03 __b-22-0" xfId="272"/>
    <cellStyle name="基本支出预算表（人员类.运转类公用经费项目）04 __b-15-0" xfId="273"/>
    <cellStyle name="基本支出预算表（人员类.运转类公用经费项目）04 __b-20-0" xfId="274"/>
    <cellStyle name="部门支出预算表01-03 __b-18-0" xfId="275"/>
    <cellStyle name="部门支出预算表01-03 __b-23-0" xfId="276"/>
    <cellStyle name="基本支出预算表（人员类.运转类公用经费项目）04 __b-16-0" xfId="277"/>
    <cellStyle name="基本支出预算表（人员类.运转类公用经费项目）04 __b-21-0" xfId="278"/>
    <cellStyle name="部门支出预算表01-03 __b-19-0" xfId="279"/>
    <cellStyle name="部门支出预算表01-03 __b-24-0" xfId="280"/>
    <cellStyle name="基本支出预算表（人员类.运转类公用经费项目）04 __b-18-0" xfId="281"/>
    <cellStyle name="基本支出预算表（人员类.运转类公用经费项目）04 __b-23-0" xfId="282"/>
    <cellStyle name="部门支出预算表01-03 __b-26-0" xfId="283"/>
    <cellStyle name="部门支出预算表01-03 __b-31-0" xfId="284"/>
    <cellStyle name="基本支出预算表（人员类.运转类公用经费项目）04 __b-19-0" xfId="285"/>
    <cellStyle name="基本支出预算表（人员类.运转类公用经费项目）04 __b-24-0" xfId="286"/>
    <cellStyle name="部门支出预算表01-03 __b-27-0" xfId="287"/>
    <cellStyle name="部门支出预算表01-03 __b-32-0" xfId="288"/>
    <cellStyle name="基本支出预算表（人员类.运转类公用经费项目）04 __b-25-0" xfId="289"/>
    <cellStyle name="基本支出预算表（人员类.运转类公用经费项目）04 __b-30-0" xfId="290"/>
    <cellStyle name="部门支出预算表01-03 __b-28-0" xfId="291"/>
    <cellStyle name="基本支出预算表（人员类.运转类公用经费项目）04 __b-26-0" xfId="292"/>
    <cellStyle name="基本支出预算表（人员类.运转类公用经费项目）04 __b-31-0" xfId="293"/>
    <cellStyle name="部门支出预算表01-03 __b-29-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上级补助项目支出预算表12 __b-28-0" xfId="302"/>
    <cellStyle name="国有资本经营预算支出表07 __b-6-0" xfId="303"/>
    <cellStyle name="财政拨款收支预算总表02-1 __b-14-0" xfId="304"/>
    <cellStyle name="上级补助项目支出预算表12 __b-29-0" xfId="305"/>
    <cellStyle name="国有资本经营预算支出表07 __b-7-0" xfId="306"/>
    <cellStyle name="财政拨款收支预算总表02-1 __b-15-0" xfId="307"/>
    <cellStyle name="财政拨款收支预算总表02-1 __b-20-0" xfId="308"/>
    <cellStyle name="国有资本经营预算支出表07 __b-8-0" xfId="309"/>
    <cellStyle name="财政拨款收支预算总表02-1 __b-16-0" xfId="310"/>
    <cellStyle name="财政拨款收支预算总表02-1 __b-21-0" xfId="311"/>
    <cellStyle name="国有资本经营预算支出表07 __b-9-0" xfId="312"/>
    <cellStyle name="财政拨款收支预算总表02-1 __b-17-0" xfId="313"/>
    <cellStyle name="财政拨款收支预算总表02-1 __b-22-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国有资本经营预算支出表07 __b-10-0" xfId="376"/>
    <cellStyle name="基本支出预算表（人员类.运转类公用经费项目）04 __b-37-0" xfId="377"/>
    <cellStyle name="国有资本经营预算支出表07 __b-11-0" xfId="378"/>
    <cellStyle name="基本支出预算表（人员类.运转类公用经费项目）04 __b-38-0" xfId="379"/>
    <cellStyle name="国有资本经营预算支出表07 __b-12-0" xfId="380"/>
    <cellStyle name="基本支出预算表（人员类.运转类公用经费项目）04 __b-39-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政府购买服务预算表09 __b-10-0" xfId="400"/>
    <cellStyle name="项目支出预算表（其他运转类.特定目标类项目）05-1 __b-18-0" xfId="401"/>
    <cellStyle name="项目支出预算表（其他运转类.特定目标类项目）05-1 __b-23-0" xfId="402"/>
    <cellStyle name="政府购买服务预算表09 __b-11-0" xfId="403"/>
    <cellStyle name="项目支出预算表（其他运转类.特定目标类项目）05-1 __b-19-0" xfId="404"/>
    <cellStyle name="项目支出预算表（其他运转类.特定目标类项目）05-1 __b-24-0" xfId="405"/>
    <cellStyle name="政府购买服务预算表09 __b-12-0" xfId="406"/>
    <cellStyle name="项目支出预算表（其他运转类.特定目标类项目）05-1 __b-25-0" xfId="407"/>
    <cellStyle name="项目支出预算表（其他运转类.特定目标类项目）05-1 __b-30-0" xfId="408"/>
    <cellStyle name="政府购买服务预算表09 __b-13-0" xfId="409"/>
    <cellStyle name="项目支出预算表（其他运转类.特定目标类项目）05-1 __b-26-0" xfId="410"/>
    <cellStyle name="项目支出预算表（其他运转类.特定目标类项目）05-1 __b-31-0" xfId="411"/>
    <cellStyle name="政府购买服务预算表09 __b-14-0" xfId="412"/>
    <cellStyle name="项目支出预算表（其他运转类.特定目标类项目）05-1 __b-27-0" xfId="413"/>
    <cellStyle name="项目支出预算表（其他运转类.特定目标类项目）05-1 __b-32-0" xfId="414"/>
    <cellStyle name="政府购买服务预算表09 __b-16-0" xfId="415"/>
    <cellStyle name="政府购买服务预算表09 __b-21-0" xfId="416"/>
    <cellStyle name="项目支出预算表（其他运转类.特定目标类项目）05-1 __b-29-0" xfId="417"/>
    <cellStyle name="项目支出预算表（其他运转类.特定目标类项目）05-1 __b-34-0" xfId="418"/>
    <cellStyle name="政府购买服务预算表09 __b-23-0" xfId="419"/>
    <cellStyle name="政府购买服务预算表09 __b-18-0" xfId="420"/>
    <cellStyle name="项目支出预算表（其他运转类.特定目标类项目）05-1 __b-36-0" xfId="421"/>
    <cellStyle name="项目支出预算表（其他运转类.特定目标类项目）05-1 __b-41-0" xfId="422"/>
    <cellStyle name="政府购买服务预算表09 __b-24-0" xfId="423"/>
    <cellStyle name="政府购买服务预算表09 __b-19-0" xfId="424"/>
    <cellStyle name="项目支出预算表（其他运转类.特定目标类项目）05-1 __b-37-0" xfId="425"/>
    <cellStyle name="项目支出预算表（其他运转类.特定目标类项目）05-1 __b-42-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国有资本经营预算支出表07 __b-26-0" xfId="476"/>
    <cellStyle name="政府性基金预算支出预算表06 __b-12-0" xfId="477"/>
    <cellStyle name="国有资本经营预算支出表07 __b-27-0" xfId="478"/>
    <cellStyle name="政府性基金预算支出预算表06 __b-13-0" xfId="479"/>
    <cellStyle name="国有资本经营预算支出表07 __b-28-0" xfId="480"/>
    <cellStyle name="政府性基金预算支出预算表06 __b-14-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28-0" xfId="513"/>
    <cellStyle name="部门政府采购预算表08 __b-33-0" xfId="514"/>
    <cellStyle name="部门政府采购预算表08 __b-29-0" xfId="515"/>
    <cellStyle name="部门政府采购预算表08 __b-34-0" xfId="516"/>
    <cellStyle name="部门政府采购预算表08 __b-35-0" xfId="517"/>
    <cellStyle name="部门政府采购预算表08 __b-36-0" xfId="518"/>
    <cellStyle name="部门政府采购预算表08 __b-37-0" xfId="519"/>
    <cellStyle name="部门项目中期规划预算表13 __b-10-0" xfId="520"/>
    <cellStyle name="部门政府采购预算表08 __b-38-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30-0" xfId="529"/>
    <cellStyle name="政府购买服务预算表09 __b-25-0" xfId="530"/>
    <cellStyle name="政府购买服务预算表09 __b-31-0" xfId="531"/>
    <cellStyle name="政府购买服务预算表09 __b-26-0" xfId="532"/>
    <cellStyle name="市对下转移支付绩效目标表10-2 __b-1-0" xfId="533"/>
    <cellStyle name="政府购买服务预算表09 __b-32-0" xfId="534"/>
    <cellStyle name="政府购买服务预算表09 __b-27-0" xfId="535"/>
    <cellStyle name="市对下转移支付绩效目标表10-2 __b-2-0" xfId="536"/>
    <cellStyle name="政府购买服务预算表09 __b-33-0" xfId="537"/>
    <cellStyle name="政府购买服务预算表09 __b-28-0" xfId="538"/>
    <cellStyle name="市对下转移支付绩效目标表10-2 __b-3-0" xfId="539"/>
    <cellStyle name="政府购买服务预算表09 __b-34-0" xfId="540"/>
    <cellStyle name="政府购买服务预算表09 __b-29-0" xfId="541"/>
    <cellStyle name="市对下转移支付绩效目标表10-2 __b-4-0" xfId="542"/>
    <cellStyle name="政府购买服务预算表09 __b-40-0" xfId="543"/>
    <cellStyle name="政府购买服务预算表09 __b-35-0" xfId="544"/>
    <cellStyle name="市对下转移支付绩效目标表10-2 __b-5-0" xfId="545"/>
    <cellStyle name="政府购买服务预算表09 __b-41-0" xfId="546"/>
    <cellStyle name="政府购买服务预算表09 __b-36-0" xfId="547"/>
    <cellStyle name="市对下转移支付绩效目标表10-2 __b-6-0" xfId="548"/>
    <cellStyle name="政府购买服务预算表09 __b-42-0" xfId="549"/>
    <cellStyle name="政府购买服务预算表09 __b-37-0" xfId="550"/>
    <cellStyle name="市对下转移支付绩效目标表10-2 __b-7-0" xfId="551"/>
    <cellStyle name="政府购买服务预算表09 __b-43-0" xfId="552"/>
    <cellStyle name="政府购买服务预算表09 __b-38-0" xfId="553"/>
    <cellStyle name="市对下转移支付绩效目标表10-2 __b-8-0" xfId="554"/>
    <cellStyle name="政府购买服务预算表09 __b-44-0" xfId="555"/>
    <cellStyle name="政府购买服务预算表09 __b-39-0" xfId="556"/>
    <cellStyle name="市对下转移支付绩效目标表10-2 __b-9-0" xfId="557"/>
    <cellStyle name="政府购买服务预算表09 __b-45-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20-0" xfId="572"/>
    <cellStyle name="市对下转移支付预算表10-1 __b-15-0" xfId="573"/>
    <cellStyle name="市对下转移支付预算表10-1 __b-21-0" xfId="574"/>
    <cellStyle name="市对下转移支付预算表10-1 __b-16-0" xfId="575"/>
    <cellStyle name="市对下转移支付预算表10-1 __b-22-0" xfId="576"/>
    <cellStyle name="市对下转移支付预算表10-1 __b-17-0" xfId="577"/>
    <cellStyle name="市对下转移支付预算表10-1 __b-23-0" xfId="578"/>
    <cellStyle name="市对下转移支付预算表10-1 __b-18-0" xfId="579"/>
    <cellStyle name="市对下转移支付预算表10-1 __b-24-0" xfId="580"/>
    <cellStyle name="市对下转移支付预算表10-1 __b-19-0" xfId="581"/>
    <cellStyle name="市对下转移支付预算表10-1 __b-30-0" xfId="582"/>
    <cellStyle name="市对下转移支付预算表10-1 __b-25-0" xfId="583"/>
    <cellStyle name="市对下转移支付预算表10-1 __b-31-0" xfId="584"/>
    <cellStyle name="市对下转移支付预算表10-1 __b-26-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20-0" xfId="613"/>
    <cellStyle name="新增资产配置表11 __b-15-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20-0" xfId="631"/>
    <cellStyle name="上级补助项目支出预算表12 __b-15-0" xfId="632"/>
    <cellStyle name="上级补助项目支出预算表12 __b-21-0" xfId="633"/>
    <cellStyle name="上级补助项目支出预算表12 __b-16-0" xfId="634"/>
    <cellStyle name="上级补助项目支出预算表12 __b-22-0" xfId="635"/>
    <cellStyle name="上级补助项目支出预算表12 __b-17-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20-0" xfId="650"/>
    <cellStyle name="部门项目中期规划预算表13 __b-15-0" xfId="651"/>
    <cellStyle name="部门项目中期规划预算表13 __b-21-0" xfId="652"/>
    <cellStyle name="部门项目中期规划预算表13 __b-16-0" xfId="653"/>
    <cellStyle name="部门项目中期规划预算表13 __b-22-0" xfId="654"/>
    <cellStyle name="部门项目中期规划预算表13 __b-17-0" xfId="655"/>
    <cellStyle name="部门项目中期规划预算表13 __b-23-0" xfId="656"/>
    <cellStyle name="部门项目中期规划预算表13 __b-18-0" xfId="657"/>
    <cellStyle name="部门项目中期规划预算表13 __b-24-0" xfId="658"/>
    <cellStyle name="部门项目中期规划预算表13 __b-19-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showZeros="0" workbookViewId="0">
      <selection activeCell="D7" sqref="D7:D25"/>
    </sheetView>
  </sheetViews>
  <sheetFormatPr defaultColWidth="8" defaultRowHeight="14.25" customHeight="1" outlineLevelCol="3"/>
  <cols>
    <col min="1" max="1" width="39.5740740740741" customWidth="1"/>
    <col min="2" max="2" width="43.1388888888889" customWidth="1"/>
    <col min="3" max="3" width="39.7037037037037" customWidth="1"/>
    <col min="4" max="4" width="42.7037037037037" customWidth="1"/>
  </cols>
  <sheetData>
    <row r="1" ht="13.5" customHeight="1" spans="4:4">
      <c r="D1" s="112" t="s">
        <v>0</v>
      </c>
    </row>
    <row r="2" ht="36" customHeight="1" spans="1:4">
      <c r="A2" s="131" t="s">
        <v>1</v>
      </c>
      <c r="B2" s="275"/>
      <c r="C2" s="275"/>
      <c r="D2" s="275"/>
    </row>
    <row r="3" ht="21" customHeight="1" spans="1:4">
      <c r="A3" s="276" t="str">
        <f>"单位名称："&amp;"曲靖市妇女联合会"</f>
        <v>单位名称：曲靖市妇女联合会</v>
      </c>
      <c r="B3" s="277"/>
      <c r="C3" s="277"/>
      <c r="D3" s="286" t="s">
        <v>2</v>
      </c>
    </row>
    <row r="4" ht="19.5" customHeight="1" spans="1:4">
      <c r="A4" s="278" t="s">
        <v>3</v>
      </c>
      <c r="B4" s="279"/>
      <c r="C4" s="278" t="s">
        <v>4</v>
      </c>
      <c r="D4" s="279"/>
    </row>
    <row r="5" ht="19.5" customHeight="1" spans="1:4">
      <c r="A5" s="280" t="s">
        <v>5</v>
      </c>
      <c r="B5" s="280" t="s">
        <v>6</v>
      </c>
      <c r="C5" s="280" t="s">
        <v>7</v>
      </c>
      <c r="D5" s="280" t="s">
        <v>6</v>
      </c>
    </row>
    <row r="6" ht="19.5" customHeight="1" spans="1:4">
      <c r="A6" s="281"/>
      <c r="B6" s="281"/>
      <c r="C6" s="281"/>
      <c r="D6" s="281"/>
    </row>
    <row r="7" ht="20.25" customHeight="1" spans="1:4">
      <c r="A7" s="14" t="s">
        <v>8</v>
      </c>
      <c r="B7" s="36">
        <v>446.28</v>
      </c>
      <c r="C7" s="282" t="str">
        <f>"一"&amp;"、"&amp;"一般公共服务支出"</f>
        <v>一、一般公共服务支出</v>
      </c>
      <c r="D7" s="36">
        <v>438.64</v>
      </c>
    </row>
    <row r="8" ht="20.25" customHeight="1" spans="1:4">
      <c r="A8" s="14" t="s">
        <v>9</v>
      </c>
      <c r="B8" s="36"/>
      <c r="C8" s="282" t="str">
        <f>"二"&amp;"、"&amp;"外交支出"</f>
        <v>二、外交支出</v>
      </c>
      <c r="D8" s="36"/>
    </row>
    <row r="9" ht="20.25" customHeight="1" spans="1:4">
      <c r="A9" s="14" t="s">
        <v>10</v>
      </c>
      <c r="B9" s="36"/>
      <c r="C9" s="282" t="str">
        <f>"三"&amp;"、"&amp;"国防支出"</f>
        <v>三、国防支出</v>
      </c>
      <c r="D9" s="36"/>
    </row>
    <row r="10" ht="20.25" customHeight="1" spans="1:4">
      <c r="A10" s="14" t="s">
        <v>11</v>
      </c>
      <c r="B10" s="36"/>
      <c r="C10" s="282" t="str">
        <f>"四"&amp;"、"&amp;"公共安全支出"</f>
        <v>四、公共安全支出</v>
      </c>
      <c r="D10" s="36"/>
    </row>
    <row r="11" ht="20.25" customHeight="1" spans="1:4">
      <c r="A11" s="14" t="s">
        <v>12</v>
      </c>
      <c r="B11" s="36">
        <v>100</v>
      </c>
      <c r="C11" s="282" t="str">
        <f>"五"&amp;"、"&amp;"教育支出"</f>
        <v>五、教育支出</v>
      </c>
      <c r="D11" s="222"/>
    </row>
    <row r="12" ht="20.25" customHeight="1" spans="1:4">
      <c r="A12" s="14" t="s">
        <v>13</v>
      </c>
      <c r="B12" s="36"/>
      <c r="C12" s="283" t="str">
        <f>"六"&amp;"、"&amp;"科学技术支出"</f>
        <v>六、科学技术支出</v>
      </c>
      <c r="D12" s="224"/>
    </row>
    <row r="13" ht="20.25" customHeight="1" spans="1:4">
      <c r="A13" s="14" t="s">
        <v>14</v>
      </c>
      <c r="B13" s="36"/>
      <c r="C13" s="283" t="str">
        <f>"七"&amp;"、"&amp;"文化旅游体育与传媒支出"</f>
        <v>七、文化旅游体育与传媒支出</v>
      </c>
      <c r="D13" s="224"/>
    </row>
    <row r="14" ht="20.25" customHeight="1" spans="1:4">
      <c r="A14" s="14" t="s">
        <v>15</v>
      </c>
      <c r="B14" s="36"/>
      <c r="C14" s="283" t="str">
        <f>"八"&amp;"、"&amp;"社会保障和就业支出"</f>
        <v>八、社会保障和就业支出</v>
      </c>
      <c r="D14" s="224">
        <v>59.47</v>
      </c>
    </row>
    <row r="15" ht="20.25" customHeight="1" spans="1:4">
      <c r="A15" s="14" t="s">
        <v>16</v>
      </c>
      <c r="B15" s="36"/>
      <c r="C15" s="284" t="s">
        <v>17</v>
      </c>
      <c r="D15" s="224">
        <v>27.96</v>
      </c>
    </row>
    <row r="16" ht="20.25" customHeight="1" spans="1:4">
      <c r="A16" s="14" t="s">
        <v>18</v>
      </c>
      <c r="B16" s="36">
        <v>100</v>
      </c>
      <c r="C16" s="284" t="s">
        <v>19</v>
      </c>
      <c r="D16" s="17"/>
    </row>
    <row r="17" ht="20.25" customHeight="1" spans="1:4">
      <c r="A17" s="14"/>
      <c r="B17" s="36"/>
      <c r="C17" s="284" t="s">
        <v>20</v>
      </c>
      <c r="D17" s="224"/>
    </row>
    <row r="18" ht="20.25" customHeight="1" spans="1:4">
      <c r="A18" s="14"/>
      <c r="B18" s="14"/>
      <c r="C18" s="284" t="s">
        <v>21</v>
      </c>
      <c r="D18" s="224"/>
    </row>
    <row r="19" ht="20.25" customHeight="1" spans="1:4">
      <c r="A19" s="14"/>
      <c r="B19" s="14"/>
      <c r="C19" s="284" t="s">
        <v>22</v>
      </c>
      <c r="D19" s="224"/>
    </row>
    <row r="20" ht="20.25" customHeight="1" spans="1:4">
      <c r="A20" s="14"/>
      <c r="B20" s="14"/>
      <c r="C20" s="284" t="s">
        <v>23</v>
      </c>
      <c r="D20" s="224"/>
    </row>
    <row r="21" ht="20.25" customHeight="1" spans="1:4">
      <c r="A21" s="14"/>
      <c r="B21" s="14"/>
      <c r="C21" s="284" t="s">
        <v>24</v>
      </c>
      <c r="D21" s="224"/>
    </row>
    <row r="22" ht="20.25" customHeight="1" spans="1:4">
      <c r="A22" s="14"/>
      <c r="B22" s="14"/>
      <c r="C22" s="284" t="s">
        <v>25</v>
      </c>
      <c r="D22" s="224"/>
    </row>
    <row r="23" ht="20.25" customHeight="1" spans="1:4">
      <c r="A23" s="14"/>
      <c r="B23" s="14"/>
      <c r="C23" s="284" t="s">
        <v>26</v>
      </c>
      <c r="D23" s="224"/>
    </row>
    <row r="24" ht="20.25" customHeight="1" spans="1:4">
      <c r="A24" s="14"/>
      <c r="B24" s="14"/>
      <c r="C24" s="284" t="s">
        <v>27</v>
      </c>
      <c r="D24" s="224"/>
    </row>
    <row r="25" ht="20.25" customHeight="1" spans="1:4">
      <c r="A25" s="14"/>
      <c r="B25" s="14"/>
      <c r="C25" s="284" t="s">
        <v>28</v>
      </c>
      <c r="D25" s="224">
        <v>20.21</v>
      </c>
    </row>
    <row r="26" ht="20.25" customHeight="1" spans="1:4">
      <c r="A26" s="14"/>
      <c r="B26" s="14"/>
      <c r="C26" s="284" t="s">
        <v>29</v>
      </c>
      <c r="D26" s="17"/>
    </row>
    <row r="27" ht="20.25" customHeight="1" spans="1:4">
      <c r="A27" s="14"/>
      <c r="B27" s="14"/>
      <c r="C27" s="284" t="s">
        <v>30</v>
      </c>
      <c r="D27" s="224"/>
    </row>
    <row r="28" ht="20.25" customHeight="1" spans="1:4">
      <c r="A28" s="14"/>
      <c r="B28" s="14"/>
      <c r="C28" s="285" t="s">
        <v>31</v>
      </c>
      <c r="D28" s="227"/>
    </row>
    <row r="29" ht="20.25" customHeight="1" spans="1:4">
      <c r="A29" s="14"/>
      <c r="B29" s="14"/>
      <c r="C29" s="285" t="s">
        <v>32</v>
      </c>
      <c r="D29" s="36"/>
    </row>
    <row r="30" ht="20.25" customHeight="1" spans="1:4">
      <c r="A30" s="220" t="s">
        <v>33</v>
      </c>
      <c r="B30" s="36">
        <v>546.28</v>
      </c>
      <c r="C30" s="220" t="s">
        <v>34</v>
      </c>
      <c r="D30" s="36">
        <v>546.28</v>
      </c>
    </row>
    <row r="31" ht="20.25" customHeight="1" spans="1:4">
      <c r="A31" s="14" t="s">
        <v>35</v>
      </c>
      <c r="B31" s="36"/>
      <c r="C31" s="14" t="s">
        <v>36</v>
      </c>
      <c r="D31" s="36"/>
    </row>
    <row r="32" ht="20.25" customHeight="1" spans="1:4">
      <c r="A32" s="220" t="s">
        <v>37</v>
      </c>
      <c r="B32" s="36">
        <v>546.28</v>
      </c>
      <c r="C32" s="220" t="s">
        <v>38</v>
      </c>
      <c r="D32" s="36">
        <v>546.28</v>
      </c>
    </row>
  </sheetData>
  <mergeCells count="8">
    <mergeCell ref="A2:D2"/>
    <mergeCell ref="A3:B3"/>
    <mergeCell ref="A4:B4"/>
    <mergeCell ref="C4:D4"/>
    <mergeCell ref="A5:A6"/>
    <mergeCell ref="B5:B6"/>
    <mergeCell ref="C5:C6"/>
    <mergeCell ref="D5:D6"/>
  </mergeCells>
  <printOptions horizontalCentered="1" verticalCentered="1"/>
  <pageMargins left="0.751388888888889" right="0.751388888888889" top="1" bottom="1" header="0.5" footer="0.5"/>
  <pageSetup paperSize="9" scale="6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tabSelected="1" workbookViewId="0">
      <selection activeCell="I31" sqref="I31"/>
    </sheetView>
  </sheetViews>
  <sheetFormatPr defaultColWidth="9.13888888888889" defaultRowHeight="12" customHeight="1"/>
  <cols>
    <col min="1" max="1" width="29" customWidth="1"/>
    <col min="2" max="2" width="60.3796296296296" customWidth="1"/>
    <col min="3" max="3" width="20.5740740740741" customWidth="1"/>
    <col min="4" max="4" width="20.1388888888889" customWidth="1"/>
    <col min="5" max="5" width="31.25" customWidth="1"/>
    <col min="6" max="6" width="9.85185185185185" customWidth="1"/>
    <col min="7" max="7" width="19" customWidth="1"/>
    <col min="8" max="8" width="12.5740740740741" customWidth="1"/>
    <col min="9" max="9" width="12.287037037037" customWidth="1"/>
    <col min="10" max="10" width="30" customWidth="1"/>
  </cols>
  <sheetData>
    <row r="1" customHeight="1" spans="10:10">
      <c r="J1" s="60" t="s">
        <v>491</v>
      </c>
    </row>
    <row r="2" ht="28.5" customHeight="1" spans="1:10">
      <c r="A2" s="56" t="s">
        <v>492</v>
      </c>
      <c r="B2" s="3"/>
      <c r="C2" s="3"/>
      <c r="D2" s="3"/>
      <c r="E2" s="3"/>
      <c r="F2" s="57"/>
      <c r="G2" s="3"/>
      <c r="H2" s="57"/>
      <c r="I2" s="57"/>
      <c r="J2" s="3"/>
    </row>
    <row r="3" ht="17.25" customHeight="1" spans="1:1">
      <c r="A3" t="str">
        <f>"单位名称："&amp;"曲靖市妇女联合会"</f>
        <v>单位名称：曲靖市妇女联合会</v>
      </c>
    </row>
    <row r="4" ht="44.25" customHeight="1" spans="1:10">
      <c r="A4" s="50" t="s">
        <v>364</v>
      </c>
      <c r="B4" s="50" t="s">
        <v>493</v>
      </c>
      <c r="C4" s="50" t="s">
        <v>494</v>
      </c>
      <c r="D4" s="50" t="s">
        <v>495</v>
      </c>
      <c r="E4" s="50" t="s">
        <v>496</v>
      </c>
      <c r="F4" s="58" t="s">
        <v>497</v>
      </c>
      <c r="G4" s="50" t="s">
        <v>498</v>
      </c>
      <c r="H4" s="58" t="s">
        <v>499</v>
      </c>
      <c r="I4" s="58" t="s">
        <v>500</v>
      </c>
      <c r="J4" s="50" t="s">
        <v>501</v>
      </c>
    </row>
    <row r="5" ht="18.75" customHeight="1" spans="1:10">
      <c r="A5" s="138">
        <v>2</v>
      </c>
      <c r="B5" s="138">
        <v>3</v>
      </c>
      <c r="C5" s="138">
        <v>4</v>
      </c>
      <c r="D5" s="138">
        <v>5</v>
      </c>
      <c r="E5" s="138">
        <v>6</v>
      </c>
      <c r="F5" s="139">
        <v>7</v>
      </c>
      <c r="G5" s="138">
        <v>8</v>
      </c>
      <c r="H5" s="139">
        <v>9</v>
      </c>
      <c r="I5" s="139">
        <v>10</v>
      </c>
      <c r="J5" s="138">
        <v>11</v>
      </c>
    </row>
    <row r="6" ht="19.5" customHeight="1" spans="1:10">
      <c r="A6" s="14" t="s">
        <v>460</v>
      </c>
      <c r="B6" s="14" t="s">
        <v>502</v>
      </c>
      <c r="C6" s="14" t="s">
        <v>503</v>
      </c>
      <c r="D6" s="14" t="s">
        <v>504</v>
      </c>
      <c r="E6" s="14" t="s">
        <v>505</v>
      </c>
      <c r="F6" s="14" t="s">
        <v>506</v>
      </c>
      <c r="G6" s="14" t="s">
        <v>145</v>
      </c>
      <c r="H6" s="14" t="s">
        <v>507</v>
      </c>
      <c r="I6" s="14" t="s">
        <v>508</v>
      </c>
      <c r="J6" s="14" t="s">
        <v>509</v>
      </c>
    </row>
    <row r="7" ht="36" customHeight="1" spans="1:10">
      <c r="A7" s="14" t="s">
        <v>460</v>
      </c>
      <c r="B7" s="14" t="s">
        <v>502</v>
      </c>
      <c r="C7" s="14" t="s">
        <v>503</v>
      </c>
      <c r="D7" s="14" t="s">
        <v>510</v>
      </c>
      <c r="E7" s="14" t="s">
        <v>511</v>
      </c>
      <c r="F7" s="14" t="s">
        <v>512</v>
      </c>
      <c r="G7" s="14" t="s">
        <v>513</v>
      </c>
      <c r="H7" s="14" t="s">
        <v>514</v>
      </c>
      <c r="I7" s="14" t="s">
        <v>508</v>
      </c>
      <c r="J7" s="14" t="s">
        <v>515</v>
      </c>
    </row>
    <row r="8" ht="28" customHeight="1" spans="1:10">
      <c r="A8" s="14" t="s">
        <v>460</v>
      </c>
      <c r="B8" s="14" t="s">
        <v>502</v>
      </c>
      <c r="C8" s="14" t="s">
        <v>503</v>
      </c>
      <c r="D8" s="14" t="s">
        <v>516</v>
      </c>
      <c r="E8" s="14" t="s">
        <v>517</v>
      </c>
      <c r="F8" s="14" t="s">
        <v>512</v>
      </c>
      <c r="G8" s="14" t="s">
        <v>518</v>
      </c>
      <c r="H8" s="14" t="s">
        <v>514</v>
      </c>
      <c r="I8" s="14" t="s">
        <v>508</v>
      </c>
      <c r="J8" s="14" t="s">
        <v>519</v>
      </c>
    </row>
    <row r="9" ht="28" customHeight="1" spans="1:10">
      <c r="A9" s="14" t="s">
        <v>460</v>
      </c>
      <c r="B9" s="14" t="s">
        <v>502</v>
      </c>
      <c r="C9" s="14" t="s">
        <v>520</v>
      </c>
      <c r="D9" s="14" t="s">
        <v>521</v>
      </c>
      <c r="E9" s="14" t="s">
        <v>522</v>
      </c>
      <c r="F9" s="14" t="s">
        <v>512</v>
      </c>
      <c r="G9" s="14" t="s">
        <v>523</v>
      </c>
      <c r="H9" s="14" t="s">
        <v>524</v>
      </c>
      <c r="I9" s="14" t="s">
        <v>525</v>
      </c>
      <c r="J9" s="14" t="s">
        <v>526</v>
      </c>
    </row>
    <row r="10" ht="28" customHeight="1" spans="1:10">
      <c r="A10" s="14" t="s">
        <v>460</v>
      </c>
      <c r="B10" s="14" t="s">
        <v>502</v>
      </c>
      <c r="C10" s="14" t="s">
        <v>527</v>
      </c>
      <c r="D10" s="14" t="s">
        <v>528</v>
      </c>
      <c r="E10" s="14" t="s">
        <v>529</v>
      </c>
      <c r="F10" s="14" t="s">
        <v>512</v>
      </c>
      <c r="G10" s="14" t="s">
        <v>518</v>
      </c>
      <c r="H10" s="14" t="s">
        <v>514</v>
      </c>
      <c r="I10" s="14" t="s">
        <v>508</v>
      </c>
      <c r="J10" s="14" t="s">
        <v>530</v>
      </c>
    </row>
    <row r="11" ht="28" customHeight="1" spans="1:10">
      <c r="A11" s="14" t="s">
        <v>460</v>
      </c>
      <c r="B11" s="14" t="s">
        <v>502</v>
      </c>
      <c r="C11" s="14" t="s">
        <v>527</v>
      </c>
      <c r="D11" s="14" t="s">
        <v>528</v>
      </c>
      <c r="E11" s="14" t="s">
        <v>531</v>
      </c>
      <c r="F11" s="14" t="s">
        <v>512</v>
      </c>
      <c r="G11" s="14" t="s">
        <v>518</v>
      </c>
      <c r="H11" s="14" t="s">
        <v>514</v>
      </c>
      <c r="I11" s="14" t="s">
        <v>508</v>
      </c>
      <c r="J11" s="14" t="s">
        <v>532</v>
      </c>
    </row>
    <row r="12" ht="61" customHeight="1" spans="1:10">
      <c r="A12" s="14" t="s">
        <v>473</v>
      </c>
      <c r="B12" s="14" t="s">
        <v>533</v>
      </c>
      <c r="C12" s="14" t="s">
        <v>503</v>
      </c>
      <c r="D12" s="14" t="s">
        <v>504</v>
      </c>
      <c r="E12" s="14" t="s">
        <v>534</v>
      </c>
      <c r="F12" s="14" t="s">
        <v>512</v>
      </c>
      <c r="G12" s="14" t="s">
        <v>145</v>
      </c>
      <c r="H12" s="14" t="s">
        <v>535</v>
      </c>
      <c r="I12" s="14" t="s">
        <v>508</v>
      </c>
      <c r="J12" s="14" t="s">
        <v>536</v>
      </c>
    </row>
    <row r="13" ht="61" customHeight="1" spans="1:10">
      <c r="A13" s="14" t="s">
        <v>473</v>
      </c>
      <c r="B13" s="14" t="s">
        <v>533</v>
      </c>
      <c r="C13" s="14" t="s">
        <v>503</v>
      </c>
      <c r="D13" s="14" t="s">
        <v>504</v>
      </c>
      <c r="E13" s="14" t="s">
        <v>537</v>
      </c>
      <c r="F13" s="14" t="s">
        <v>512</v>
      </c>
      <c r="G13" s="14" t="s">
        <v>144</v>
      </c>
      <c r="H13" s="14" t="s">
        <v>535</v>
      </c>
      <c r="I13" s="14" t="s">
        <v>508</v>
      </c>
      <c r="J13" s="14" t="s">
        <v>538</v>
      </c>
    </row>
    <row r="14" ht="61" customHeight="1" spans="1:10">
      <c r="A14" s="14" t="s">
        <v>473</v>
      </c>
      <c r="B14" s="14" t="s">
        <v>533</v>
      </c>
      <c r="C14" s="14" t="s">
        <v>503</v>
      </c>
      <c r="D14" s="14" t="s">
        <v>504</v>
      </c>
      <c r="E14" s="14" t="s">
        <v>539</v>
      </c>
      <c r="F14" s="14" t="s">
        <v>512</v>
      </c>
      <c r="G14" s="14" t="s">
        <v>144</v>
      </c>
      <c r="H14" s="14" t="s">
        <v>535</v>
      </c>
      <c r="I14" s="14" t="s">
        <v>508</v>
      </c>
      <c r="J14" s="14" t="s">
        <v>540</v>
      </c>
    </row>
    <row r="15" ht="61" customHeight="1" spans="1:10">
      <c r="A15" s="14" t="s">
        <v>473</v>
      </c>
      <c r="B15" s="14" t="s">
        <v>533</v>
      </c>
      <c r="C15" s="14" t="s">
        <v>503</v>
      </c>
      <c r="D15" s="14" t="s">
        <v>510</v>
      </c>
      <c r="E15" s="14" t="s">
        <v>541</v>
      </c>
      <c r="F15" s="14" t="s">
        <v>512</v>
      </c>
      <c r="G15" s="14" t="s">
        <v>518</v>
      </c>
      <c r="H15" s="14" t="s">
        <v>514</v>
      </c>
      <c r="I15" s="14" t="s">
        <v>508</v>
      </c>
      <c r="J15" s="14" t="s">
        <v>542</v>
      </c>
    </row>
    <row r="16" ht="61" customHeight="1" spans="1:10">
      <c r="A16" s="14" t="s">
        <v>473</v>
      </c>
      <c r="B16" s="14" t="s">
        <v>533</v>
      </c>
      <c r="C16" s="14" t="s">
        <v>503</v>
      </c>
      <c r="D16" s="14" t="s">
        <v>510</v>
      </c>
      <c r="E16" s="14" t="s">
        <v>543</v>
      </c>
      <c r="F16" s="14" t="s">
        <v>512</v>
      </c>
      <c r="G16" s="14" t="s">
        <v>518</v>
      </c>
      <c r="H16" s="14" t="s">
        <v>514</v>
      </c>
      <c r="I16" s="14" t="s">
        <v>508</v>
      </c>
      <c r="J16" s="14" t="s">
        <v>544</v>
      </c>
    </row>
    <row r="17" ht="61" customHeight="1" spans="1:10">
      <c r="A17" s="14" t="s">
        <v>473</v>
      </c>
      <c r="B17" s="14" t="s">
        <v>533</v>
      </c>
      <c r="C17" s="14" t="s">
        <v>503</v>
      </c>
      <c r="D17" s="14" t="s">
        <v>545</v>
      </c>
      <c r="E17" s="14" t="s">
        <v>546</v>
      </c>
      <c r="F17" s="14" t="s">
        <v>506</v>
      </c>
      <c r="G17" s="14" t="s">
        <v>547</v>
      </c>
      <c r="H17" s="14" t="s">
        <v>548</v>
      </c>
      <c r="I17" s="14" t="s">
        <v>508</v>
      </c>
      <c r="J17" s="14" t="s">
        <v>549</v>
      </c>
    </row>
    <row r="18" ht="61" customHeight="1" spans="1:10">
      <c r="A18" s="14" t="s">
        <v>473</v>
      </c>
      <c r="B18" s="14" t="s">
        <v>533</v>
      </c>
      <c r="C18" s="14" t="s">
        <v>520</v>
      </c>
      <c r="D18" s="14" t="s">
        <v>521</v>
      </c>
      <c r="E18" s="14" t="s">
        <v>550</v>
      </c>
      <c r="F18" s="14" t="s">
        <v>512</v>
      </c>
      <c r="G18" s="14" t="s">
        <v>518</v>
      </c>
      <c r="H18" s="14" t="s">
        <v>514</v>
      </c>
      <c r="I18" s="14" t="s">
        <v>508</v>
      </c>
      <c r="J18" s="14" t="s">
        <v>551</v>
      </c>
    </row>
    <row r="19" ht="61" customHeight="1" spans="1:10">
      <c r="A19" s="14" t="s">
        <v>473</v>
      </c>
      <c r="B19" s="14" t="s">
        <v>533</v>
      </c>
      <c r="C19" s="14" t="s">
        <v>520</v>
      </c>
      <c r="D19" s="14" t="s">
        <v>521</v>
      </c>
      <c r="E19" s="14" t="s">
        <v>552</v>
      </c>
      <c r="F19" s="14" t="s">
        <v>553</v>
      </c>
      <c r="G19" s="14" t="s">
        <v>518</v>
      </c>
      <c r="H19" s="14" t="s">
        <v>514</v>
      </c>
      <c r="I19" s="14" t="s">
        <v>508</v>
      </c>
      <c r="J19" s="14" t="s">
        <v>554</v>
      </c>
    </row>
    <row r="20" ht="61" customHeight="1" spans="1:10">
      <c r="A20" s="14" t="s">
        <v>473</v>
      </c>
      <c r="B20" s="14" t="s">
        <v>533</v>
      </c>
      <c r="C20" s="14" t="s">
        <v>527</v>
      </c>
      <c r="D20" s="14" t="s">
        <v>528</v>
      </c>
      <c r="E20" s="14" t="s">
        <v>555</v>
      </c>
      <c r="F20" s="14" t="s">
        <v>512</v>
      </c>
      <c r="G20" s="14" t="s">
        <v>518</v>
      </c>
      <c r="H20" s="14" t="s">
        <v>514</v>
      </c>
      <c r="I20" s="14" t="s">
        <v>525</v>
      </c>
      <c r="J20" s="14" t="s">
        <v>556</v>
      </c>
    </row>
    <row r="21" ht="60" customHeight="1" spans="1:10">
      <c r="A21" s="14" t="s">
        <v>470</v>
      </c>
      <c r="B21" s="14" t="s">
        <v>557</v>
      </c>
      <c r="C21" s="14" t="s">
        <v>503</v>
      </c>
      <c r="D21" s="14" t="s">
        <v>504</v>
      </c>
      <c r="E21" s="14" t="s">
        <v>558</v>
      </c>
      <c r="F21" s="14" t="s">
        <v>512</v>
      </c>
      <c r="G21" s="14" t="s">
        <v>513</v>
      </c>
      <c r="H21" s="14" t="s">
        <v>507</v>
      </c>
      <c r="I21" s="14" t="s">
        <v>508</v>
      </c>
      <c r="J21" s="14" t="s">
        <v>559</v>
      </c>
    </row>
    <row r="22" ht="60" customHeight="1" spans="1:10">
      <c r="A22" s="14" t="s">
        <v>470</v>
      </c>
      <c r="B22" s="14" t="s">
        <v>560</v>
      </c>
      <c r="C22" s="14" t="s">
        <v>520</v>
      </c>
      <c r="D22" s="14" t="s">
        <v>521</v>
      </c>
      <c r="E22" s="14" t="s">
        <v>561</v>
      </c>
      <c r="F22" s="14" t="s">
        <v>512</v>
      </c>
      <c r="G22" s="14" t="s">
        <v>562</v>
      </c>
      <c r="H22" s="14" t="s">
        <v>507</v>
      </c>
      <c r="I22" s="14" t="s">
        <v>508</v>
      </c>
      <c r="J22" s="14" t="s">
        <v>563</v>
      </c>
    </row>
    <row r="23" ht="60" customHeight="1" spans="1:10">
      <c r="A23" s="14" t="s">
        <v>470</v>
      </c>
      <c r="B23" s="14" t="s">
        <v>560</v>
      </c>
      <c r="C23" s="14" t="s">
        <v>527</v>
      </c>
      <c r="D23" s="14" t="s">
        <v>528</v>
      </c>
      <c r="E23" s="14" t="s">
        <v>555</v>
      </c>
      <c r="F23" s="14" t="s">
        <v>512</v>
      </c>
      <c r="G23" s="14" t="s">
        <v>518</v>
      </c>
      <c r="H23" s="14" t="s">
        <v>514</v>
      </c>
      <c r="I23" s="14" t="s">
        <v>525</v>
      </c>
      <c r="J23" s="14" t="s">
        <v>564</v>
      </c>
    </row>
    <row r="24" ht="36" customHeight="1" spans="1:10">
      <c r="A24" s="14" t="s">
        <v>481</v>
      </c>
      <c r="B24" s="14" t="s">
        <v>565</v>
      </c>
      <c r="C24" s="14" t="s">
        <v>503</v>
      </c>
      <c r="D24" s="14" t="s">
        <v>504</v>
      </c>
      <c r="E24" s="14" t="s">
        <v>566</v>
      </c>
      <c r="F24" s="14" t="s">
        <v>512</v>
      </c>
      <c r="G24" s="14" t="s">
        <v>146</v>
      </c>
      <c r="H24" s="14" t="s">
        <v>535</v>
      </c>
      <c r="I24" s="14" t="s">
        <v>508</v>
      </c>
      <c r="J24" s="14" t="s">
        <v>567</v>
      </c>
    </row>
    <row r="25" ht="53" customHeight="1" spans="1:10">
      <c r="A25" s="14" t="s">
        <v>481</v>
      </c>
      <c r="B25" s="14" t="s">
        <v>568</v>
      </c>
      <c r="C25" s="14" t="s">
        <v>503</v>
      </c>
      <c r="D25" s="14" t="s">
        <v>504</v>
      </c>
      <c r="E25" s="14" t="s">
        <v>569</v>
      </c>
      <c r="F25" s="14" t="s">
        <v>512</v>
      </c>
      <c r="G25" s="14" t="s">
        <v>145</v>
      </c>
      <c r="H25" s="14" t="s">
        <v>570</v>
      </c>
      <c r="I25" s="14" t="s">
        <v>508</v>
      </c>
      <c r="J25" s="14" t="s">
        <v>571</v>
      </c>
    </row>
    <row r="26" ht="74" customHeight="1" spans="1:10">
      <c r="A26" s="14" t="s">
        <v>481</v>
      </c>
      <c r="B26" s="14" t="s">
        <v>568</v>
      </c>
      <c r="C26" s="14" t="s">
        <v>503</v>
      </c>
      <c r="D26" s="14" t="s">
        <v>504</v>
      </c>
      <c r="E26" s="14" t="s">
        <v>572</v>
      </c>
      <c r="F26" s="14" t="s">
        <v>512</v>
      </c>
      <c r="G26" s="14" t="s">
        <v>145</v>
      </c>
      <c r="H26" s="14" t="s">
        <v>573</v>
      </c>
      <c r="I26" s="14" t="s">
        <v>508</v>
      </c>
      <c r="J26" s="14" t="s">
        <v>574</v>
      </c>
    </row>
    <row r="27" ht="36" customHeight="1" spans="1:10">
      <c r="A27" s="14" t="s">
        <v>481</v>
      </c>
      <c r="B27" s="14" t="s">
        <v>568</v>
      </c>
      <c r="C27" s="14" t="s">
        <v>503</v>
      </c>
      <c r="D27" s="14" t="s">
        <v>504</v>
      </c>
      <c r="E27" s="14" t="s">
        <v>575</v>
      </c>
      <c r="F27" s="14" t="s">
        <v>512</v>
      </c>
      <c r="G27" s="14" t="s">
        <v>145</v>
      </c>
      <c r="H27" s="14" t="s">
        <v>535</v>
      </c>
      <c r="I27" s="14" t="s">
        <v>525</v>
      </c>
      <c r="J27" s="14" t="s">
        <v>576</v>
      </c>
    </row>
    <row r="28" ht="36" customHeight="1" spans="1:10">
      <c r="A28" s="14" t="s">
        <v>481</v>
      </c>
      <c r="B28" s="14" t="s">
        <v>568</v>
      </c>
      <c r="C28" s="14" t="s">
        <v>503</v>
      </c>
      <c r="D28" s="14" t="s">
        <v>504</v>
      </c>
      <c r="E28" s="14" t="s">
        <v>577</v>
      </c>
      <c r="F28" s="14" t="s">
        <v>512</v>
      </c>
      <c r="G28" s="14" t="s">
        <v>144</v>
      </c>
      <c r="H28" s="14" t="s">
        <v>573</v>
      </c>
      <c r="I28" s="14" t="s">
        <v>508</v>
      </c>
      <c r="J28" s="14" t="s">
        <v>578</v>
      </c>
    </row>
    <row r="29" ht="72" customHeight="1" spans="1:10">
      <c r="A29" s="14" t="s">
        <v>481</v>
      </c>
      <c r="B29" s="14" t="s">
        <v>568</v>
      </c>
      <c r="C29" s="14" t="s">
        <v>503</v>
      </c>
      <c r="D29" s="14" t="s">
        <v>504</v>
      </c>
      <c r="E29" s="14" t="s">
        <v>579</v>
      </c>
      <c r="F29" s="14" t="s">
        <v>512</v>
      </c>
      <c r="G29" s="14" t="s">
        <v>145</v>
      </c>
      <c r="H29" s="14" t="s">
        <v>535</v>
      </c>
      <c r="I29" s="14" t="s">
        <v>508</v>
      </c>
      <c r="J29" s="14" t="s">
        <v>580</v>
      </c>
    </row>
    <row r="30" ht="54" customHeight="1" spans="1:10">
      <c r="A30" s="14" t="s">
        <v>481</v>
      </c>
      <c r="B30" s="14" t="s">
        <v>568</v>
      </c>
      <c r="C30" s="14" t="s">
        <v>503</v>
      </c>
      <c r="D30" s="14" t="s">
        <v>504</v>
      </c>
      <c r="E30" s="14" t="s">
        <v>581</v>
      </c>
      <c r="F30" s="14" t="s">
        <v>582</v>
      </c>
      <c r="G30" s="14" t="s">
        <v>144</v>
      </c>
      <c r="H30" s="14" t="s">
        <v>535</v>
      </c>
      <c r="I30" s="14" t="s">
        <v>508</v>
      </c>
      <c r="J30" s="14" t="s">
        <v>583</v>
      </c>
    </row>
    <row r="31" ht="60" customHeight="1" spans="1:10">
      <c r="A31" s="14" t="s">
        <v>481</v>
      </c>
      <c r="B31" s="14" t="s">
        <v>568</v>
      </c>
      <c r="C31" s="14" t="s">
        <v>503</v>
      </c>
      <c r="D31" s="14" t="s">
        <v>504</v>
      </c>
      <c r="E31" s="14" t="s">
        <v>584</v>
      </c>
      <c r="F31" s="14" t="s">
        <v>512</v>
      </c>
      <c r="G31" s="14" t="s">
        <v>147</v>
      </c>
      <c r="H31" s="14" t="s">
        <v>535</v>
      </c>
      <c r="I31" s="14" t="s">
        <v>508</v>
      </c>
      <c r="J31" s="140" t="s">
        <v>585</v>
      </c>
    </row>
    <row r="32" ht="36" customHeight="1" spans="1:10">
      <c r="A32" s="14" t="s">
        <v>481</v>
      </c>
      <c r="B32" s="14" t="s">
        <v>568</v>
      </c>
      <c r="C32" s="14" t="s">
        <v>503</v>
      </c>
      <c r="D32" s="14" t="s">
        <v>510</v>
      </c>
      <c r="E32" s="14" t="s">
        <v>541</v>
      </c>
      <c r="F32" s="14" t="s">
        <v>512</v>
      </c>
      <c r="G32" s="14" t="s">
        <v>518</v>
      </c>
      <c r="H32" s="14" t="s">
        <v>514</v>
      </c>
      <c r="I32" s="14" t="s">
        <v>508</v>
      </c>
      <c r="J32" s="14" t="s">
        <v>586</v>
      </c>
    </row>
    <row r="33" ht="36" customHeight="1" spans="1:10">
      <c r="A33" s="14" t="s">
        <v>481</v>
      </c>
      <c r="B33" s="14" t="s">
        <v>568</v>
      </c>
      <c r="C33" s="14" t="s">
        <v>503</v>
      </c>
      <c r="D33" s="14" t="s">
        <v>510</v>
      </c>
      <c r="E33" s="14" t="s">
        <v>587</v>
      </c>
      <c r="F33" s="14" t="s">
        <v>512</v>
      </c>
      <c r="G33" s="14" t="s">
        <v>513</v>
      </c>
      <c r="H33" s="14" t="s">
        <v>514</v>
      </c>
      <c r="I33" s="14" t="s">
        <v>508</v>
      </c>
      <c r="J33" s="14" t="s">
        <v>588</v>
      </c>
    </row>
    <row r="34" ht="36" customHeight="1" spans="1:10">
      <c r="A34" s="14" t="s">
        <v>481</v>
      </c>
      <c r="B34" s="14" t="s">
        <v>568</v>
      </c>
      <c r="C34" s="14" t="s">
        <v>503</v>
      </c>
      <c r="D34" s="14" t="s">
        <v>510</v>
      </c>
      <c r="E34" s="14" t="s">
        <v>589</v>
      </c>
      <c r="F34" s="14" t="s">
        <v>512</v>
      </c>
      <c r="G34" s="14" t="s">
        <v>518</v>
      </c>
      <c r="H34" s="14" t="s">
        <v>514</v>
      </c>
      <c r="I34" s="14" t="s">
        <v>508</v>
      </c>
      <c r="J34" s="14" t="s">
        <v>590</v>
      </c>
    </row>
    <row r="35" ht="36" customHeight="1" spans="1:10">
      <c r="A35" s="14" t="s">
        <v>481</v>
      </c>
      <c r="B35" s="14" t="s">
        <v>568</v>
      </c>
      <c r="C35" s="14" t="s">
        <v>520</v>
      </c>
      <c r="D35" s="14" t="s">
        <v>521</v>
      </c>
      <c r="E35" s="14" t="s">
        <v>591</v>
      </c>
      <c r="F35" s="14" t="s">
        <v>512</v>
      </c>
      <c r="G35" s="14" t="s">
        <v>518</v>
      </c>
      <c r="H35" s="14" t="s">
        <v>514</v>
      </c>
      <c r="I35" s="14" t="s">
        <v>525</v>
      </c>
      <c r="J35" s="14" t="s">
        <v>592</v>
      </c>
    </row>
    <row r="36" ht="36" customHeight="1" spans="1:10">
      <c r="A36" s="14" t="s">
        <v>481</v>
      </c>
      <c r="B36" s="14" t="s">
        <v>568</v>
      </c>
      <c r="C36" s="14" t="s">
        <v>520</v>
      </c>
      <c r="D36" s="14" t="s">
        <v>521</v>
      </c>
      <c r="E36" s="14" t="s">
        <v>552</v>
      </c>
      <c r="F36" s="14" t="s">
        <v>512</v>
      </c>
      <c r="G36" s="14" t="s">
        <v>518</v>
      </c>
      <c r="H36" s="14" t="s">
        <v>514</v>
      </c>
      <c r="I36" s="14" t="s">
        <v>525</v>
      </c>
      <c r="J36" s="14" t="s">
        <v>593</v>
      </c>
    </row>
    <row r="37" ht="36" customHeight="1" spans="1:10">
      <c r="A37" s="14" t="s">
        <v>481</v>
      </c>
      <c r="B37" s="14" t="s">
        <v>568</v>
      </c>
      <c r="C37" s="14" t="s">
        <v>520</v>
      </c>
      <c r="D37" s="14" t="s">
        <v>521</v>
      </c>
      <c r="E37" s="14" t="s">
        <v>594</v>
      </c>
      <c r="F37" s="14" t="s">
        <v>512</v>
      </c>
      <c r="G37" s="14" t="s">
        <v>518</v>
      </c>
      <c r="H37" s="14" t="s">
        <v>514</v>
      </c>
      <c r="I37" s="14" t="s">
        <v>525</v>
      </c>
      <c r="J37" s="14" t="s">
        <v>595</v>
      </c>
    </row>
    <row r="38" ht="36" customHeight="1" spans="1:10">
      <c r="A38" s="14" t="s">
        <v>481</v>
      </c>
      <c r="B38" s="14" t="s">
        <v>568</v>
      </c>
      <c r="C38" s="14" t="s">
        <v>527</v>
      </c>
      <c r="D38" s="14" t="s">
        <v>528</v>
      </c>
      <c r="E38" s="14" t="s">
        <v>555</v>
      </c>
      <c r="F38" s="14" t="s">
        <v>512</v>
      </c>
      <c r="G38" s="14" t="s">
        <v>518</v>
      </c>
      <c r="H38" s="14" t="s">
        <v>514</v>
      </c>
      <c r="I38" s="14" t="s">
        <v>525</v>
      </c>
      <c r="J38" s="14" t="s">
        <v>596</v>
      </c>
    </row>
  </sheetData>
  <mergeCells count="9">
    <mergeCell ref="A2:J2"/>
    <mergeCell ref="A6:A11"/>
    <mergeCell ref="A12:A20"/>
    <mergeCell ref="A21:A23"/>
    <mergeCell ref="A24:A38"/>
    <mergeCell ref="B6:B11"/>
    <mergeCell ref="B12:B20"/>
    <mergeCell ref="B21:B23"/>
    <mergeCell ref="B24:B38"/>
  </mergeCells>
  <printOptions horizontalCentered="1"/>
  <pageMargins left="0.751388888888889" right="0.751388888888889" top="1" bottom="1" header="0.5" footer="0.5"/>
  <pageSetup paperSize="9" scale="5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7" sqref="D7:D25"/>
    </sheetView>
  </sheetViews>
  <sheetFormatPr defaultColWidth="9.13888888888889" defaultRowHeight="12" customHeight="1" outlineLevelRow="7"/>
  <cols>
    <col min="1" max="1" width="22.712962962963" customWidth="1"/>
    <col min="2" max="2" width="17.5740740740741" customWidth="1"/>
    <col min="3" max="6" width="23.5740740740741" customWidth="1"/>
    <col min="7" max="7" width="21.8518518518519" customWidth="1"/>
    <col min="8" max="10" width="23.5740740740741" customWidth="1"/>
  </cols>
  <sheetData>
    <row r="1" ht="17.25" customHeight="1" spans="10:10">
      <c r="J1" s="73" t="s">
        <v>597</v>
      </c>
    </row>
    <row r="2" ht="28.5" customHeight="1" spans="1:10">
      <c r="A2" s="131" t="s">
        <v>598</v>
      </c>
      <c r="B2" s="23"/>
      <c r="C2" s="23"/>
      <c r="D2" s="23"/>
      <c r="E2" s="23"/>
      <c r="F2" s="79"/>
      <c r="G2" s="23"/>
      <c r="H2" s="79"/>
      <c r="I2" s="79"/>
      <c r="J2" s="23"/>
    </row>
    <row r="3" ht="17.25" customHeight="1" spans="1:1">
      <c r="A3" t="s">
        <v>152</v>
      </c>
    </row>
    <row r="4" ht="44.25" customHeight="1" spans="1:10">
      <c r="A4" s="50" t="s">
        <v>364</v>
      </c>
      <c r="B4" s="50" t="s">
        <v>493</v>
      </c>
      <c r="C4" s="50" t="s">
        <v>494</v>
      </c>
      <c r="D4" s="50" t="s">
        <v>495</v>
      </c>
      <c r="E4" s="50" t="s">
        <v>496</v>
      </c>
      <c r="F4" s="58" t="s">
        <v>497</v>
      </c>
      <c r="G4" s="50" t="s">
        <v>498</v>
      </c>
      <c r="H4" s="58" t="s">
        <v>499</v>
      </c>
      <c r="I4" s="58" t="s">
        <v>500</v>
      </c>
      <c r="J4" s="50" t="s">
        <v>501</v>
      </c>
    </row>
    <row r="5" ht="14.25" customHeight="1" spans="1:10">
      <c r="A5" s="132">
        <v>2</v>
      </c>
      <c r="B5" s="133">
        <v>3</v>
      </c>
      <c r="C5" s="134">
        <v>4</v>
      </c>
      <c r="D5" s="134">
        <v>5</v>
      </c>
      <c r="E5" s="134">
        <v>6</v>
      </c>
      <c r="F5" s="134">
        <v>7</v>
      </c>
      <c r="G5" s="133">
        <v>8</v>
      </c>
      <c r="H5" s="134">
        <v>8</v>
      </c>
      <c r="I5" s="133">
        <v>10</v>
      </c>
      <c r="J5" s="133">
        <v>11</v>
      </c>
    </row>
    <row r="6" ht="42" customHeight="1" spans="1:10">
      <c r="A6" s="14"/>
      <c r="B6" s="135"/>
      <c r="C6" s="135"/>
      <c r="D6" s="135"/>
      <c r="E6" s="136"/>
      <c r="F6" s="137"/>
      <c r="G6" s="136"/>
      <c r="H6" s="137"/>
      <c r="I6" s="137"/>
      <c r="J6" s="136"/>
    </row>
    <row r="7" ht="51.75" customHeight="1" spans="1:10">
      <c r="A7" s="14"/>
      <c r="B7" s="14"/>
      <c r="C7" s="14"/>
      <c r="D7" s="14"/>
      <c r="E7" s="14"/>
      <c r="F7" s="14"/>
      <c r="G7" s="14"/>
      <c r="H7" s="14"/>
      <c r="I7" s="14"/>
      <c r="J7" s="35"/>
    </row>
    <row r="8" customHeight="1" spans="1:1">
      <c r="A8" t="s">
        <v>599</v>
      </c>
    </row>
  </sheetData>
  <mergeCells count="1">
    <mergeCell ref="A2:J2"/>
  </mergeCells>
  <printOptions horizontalCentered="1"/>
  <pageMargins left="0.751388888888889" right="0.751388888888889" top="1" bottom="1" header="0.5" footer="0.5"/>
  <pageSetup paperSize="9" scale="5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7" sqref="D7:D25"/>
    </sheetView>
  </sheetViews>
  <sheetFormatPr defaultColWidth="9.13888888888889" defaultRowHeight="14.25" customHeight="1" outlineLevelCol="5"/>
  <cols>
    <col min="1" max="1" width="26.8518518518519" customWidth="1"/>
    <col min="2" max="2" width="34.287037037037" customWidth="1"/>
    <col min="3" max="3" width="30.4259259259259" customWidth="1"/>
    <col min="4" max="4" width="28.712962962963" customWidth="1"/>
    <col min="5" max="6" width="26.8518518518519" customWidth="1"/>
  </cols>
  <sheetData>
    <row r="1" ht="12" customHeight="1" spans="1:6">
      <c r="A1" s="109">
        <v>1</v>
      </c>
      <c r="B1" s="110">
        <v>0</v>
      </c>
      <c r="C1" s="109">
        <v>1</v>
      </c>
      <c r="D1" s="125"/>
      <c r="E1" s="125"/>
      <c r="F1" s="108" t="s">
        <v>600</v>
      </c>
    </row>
    <row r="2" ht="26.25" customHeight="1" spans="1:6">
      <c r="A2" s="113" t="s">
        <v>601</v>
      </c>
      <c r="B2" s="113" t="s">
        <v>601</v>
      </c>
      <c r="C2" s="114"/>
      <c r="D2" s="126"/>
      <c r="E2" s="126"/>
      <c r="F2" s="126"/>
    </row>
    <row r="3" ht="13.5" customHeight="1" spans="1:6">
      <c r="A3" s="4" t="str">
        <f>"单位名称："&amp;"曲靖市妇女联合会"</f>
        <v>单位名称：曲靖市妇女联合会</v>
      </c>
      <c r="B3" s="4" t="s">
        <v>602</v>
      </c>
      <c r="C3" s="109"/>
      <c r="D3" s="125"/>
      <c r="E3" s="125"/>
      <c r="F3" s="289" t="s">
        <v>2</v>
      </c>
    </row>
    <row r="4" ht="19.5" customHeight="1" spans="1:6">
      <c r="A4" s="71" t="s">
        <v>603</v>
      </c>
      <c r="B4" s="127" t="s">
        <v>62</v>
      </c>
      <c r="C4" s="71" t="s">
        <v>63</v>
      </c>
      <c r="D4" s="10" t="s">
        <v>604</v>
      </c>
      <c r="E4" s="10"/>
      <c r="F4" s="10"/>
    </row>
    <row r="5" ht="18.75" customHeight="1" spans="1:6">
      <c r="A5" s="71"/>
      <c r="B5" s="128"/>
      <c r="C5" s="71"/>
      <c r="D5" s="10" t="s">
        <v>44</v>
      </c>
      <c r="E5" s="10" t="s">
        <v>64</v>
      </c>
      <c r="F5" s="10" t="s">
        <v>65</v>
      </c>
    </row>
    <row r="6" ht="23.25" customHeight="1" spans="1:6">
      <c r="A6" s="58">
        <v>1</v>
      </c>
      <c r="B6" s="121" t="s">
        <v>145</v>
      </c>
      <c r="C6" s="58">
        <v>3</v>
      </c>
      <c r="D6" s="70">
        <v>4</v>
      </c>
      <c r="E6" s="70">
        <v>5</v>
      </c>
      <c r="F6" s="70">
        <v>6</v>
      </c>
    </row>
    <row r="7" ht="23.25" customHeight="1" spans="1:6">
      <c r="A7" s="14"/>
      <c r="B7" s="15"/>
      <c r="C7" s="15"/>
      <c r="D7" s="36"/>
      <c r="E7" s="36"/>
      <c r="F7" s="36"/>
    </row>
    <row r="8" ht="24" customHeight="1" spans="1:6">
      <c r="A8" s="15"/>
      <c r="B8" s="14"/>
      <c r="C8" s="14"/>
      <c r="D8" s="36"/>
      <c r="E8" s="36"/>
      <c r="F8" s="36"/>
    </row>
    <row r="9" ht="18.75" customHeight="1" spans="1:6">
      <c r="A9" s="129" t="s">
        <v>105</v>
      </c>
      <c r="B9" s="129" t="s">
        <v>105</v>
      </c>
      <c r="C9" s="130" t="s">
        <v>105</v>
      </c>
      <c r="D9" s="36"/>
      <c r="E9" s="36"/>
      <c r="F9" s="36"/>
    </row>
    <row r="10" customHeight="1" spans="1:1">
      <c r="A10" t="s">
        <v>605</v>
      </c>
    </row>
  </sheetData>
  <mergeCells count="7">
    <mergeCell ref="A2:F2"/>
    <mergeCell ref="A3:C3"/>
    <mergeCell ref="D4:F4"/>
    <mergeCell ref="A9:C9"/>
    <mergeCell ref="A4:A5"/>
    <mergeCell ref="B4:B5"/>
    <mergeCell ref="C4:C5"/>
  </mergeCells>
  <printOptions horizontalCentered="1"/>
  <pageMargins left="0.751388888888889" right="0.751388888888889" top="1" bottom="1" header="0.5" footer="0.5"/>
  <pageSetup paperSize="9" scale="6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7" sqref="D7:D25"/>
    </sheetView>
  </sheetViews>
  <sheetFormatPr defaultColWidth="9.13888888888889" defaultRowHeight="14.25" customHeight="1" outlineLevelCol="5"/>
  <cols>
    <col min="1" max="1" width="23.5740740740741" customWidth="1"/>
    <col min="2" max="2" width="30.4259259259259" customWidth="1"/>
    <col min="3" max="3" width="26.1388888888889" customWidth="1"/>
    <col min="4" max="4" width="25.287037037037" customWidth="1"/>
    <col min="5" max="6" width="23.5740740740741" customWidth="1"/>
  </cols>
  <sheetData>
    <row r="1" ht="12" customHeight="1" spans="1:6">
      <c r="A1" s="109">
        <v>1</v>
      </c>
      <c r="B1" s="110">
        <v>0</v>
      </c>
      <c r="C1" s="109">
        <v>1</v>
      </c>
      <c r="D1" s="111"/>
      <c r="E1" s="111"/>
      <c r="F1" s="112" t="s">
        <v>606</v>
      </c>
    </row>
    <row r="2" ht="26.25" customHeight="1" spans="1:6">
      <c r="A2" s="113" t="s">
        <v>607</v>
      </c>
      <c r="B2" s="113" t="s">
        <v>601</v>
      </c>
      <c r="C2" s="114"/>
      <c r="D2" s="115"/>
      <c r="E2" s="115"/>
      <c r="F2" s="115"/>
    </row>
    <row r="3" ht="13.5" customHeight="1" spans="1:6">
      <c r="A3" s="4" t="str">
        <f>"单位名称："&amp;"曲靖市妇女联合会"</f>
        <v>单位名称：曲靖市妇女联合会</v>
      </c>
      <c r="B3" s="116" t="s">
        <v>602</v>
      </c>
      <c r="C3" s="109"/>
      <c r="D3" s="111"/>
      <c r="E3" s="111"/>
      <c r="F3" s="289" t="s">
        <v>2</v>
      </c>
    </row>
    <row r="4" ht="19.5" customHeight="1" spans="1:6">
      <c r="A4" s="117" t="s">
        <v>603</v>
      </c>
      <c r="B4" s="118" t="s">
        <v>365</v>
      </c>
      <c r="C4" s="117" t="s">
        <v>366</v>
      </c>
      <c r="D4" s="41" t="s">
        <v>608</v>
      </c>
      <c r="E4" s="42"/>
      <c r="F4" s="43"/>
    </row>
    <row r="5" ht="18.75" customHeight="1" spans="1:6">
      <c r="A5" s="119"/>
      <c r="B5" s="120"/>
      <c r="C5" s="119"/>
      <c r="D5" s="28" t="s">
        <v>44</v>
      </c>
      <c r="E5" s="41" t="s">
        <v>64</v>
      </c>
      <c r="F5" s="28" t="s">
        <v>65</v>
      </c>
    </row>
    <row r="6" ht="18.75" customHeight="1" spans="1:6">
      <c r="A6" s="58">
        <v>1</v>
      </c>
      <c r="B6" s="121" t="s">
        <v>145</v>
      </c>
      <c r="C6" s="58">
        <v>3</v>
      </c>
      <c r="D6" s="70">
        <v>4</v>
      </c>
      <c r="E6" s="70">
        <v>5</v>
      </c>
      <c r="F6" s="70">
        <v>6</v>
      </c>
    </row>
    <row r="7" ht="21" customHeight="1" spans="1:6">
      <c r="A7" s="14"/>
      <c r="B7" s="122"/>
      <c r="C7" s="122"/>
      <c r="D7" s="36"/>
      <c r="E7" s="36"/>
      <c r="F7" s="36"/>
    </row>
    <row r="8" ht="21" customHeight="1" spans="1:6">
      <c r="A8" s="122"/>
      <c r="B8" s="14"/>
      <c r="C8" s="14"/>
      <c r="D8" s="36"/>
      <c r="E8" s="36"/>
      <c r="F8" s="36"/>
    </row>
    <row r="9" ht="18.75" customHeight="1" spans="1:6">
      <c r="A9" s="123" t="s">
        <v>105</v>
      </c>
      <c r="B9" s="123" t="s">
        <v>105</v>
      </c>
      <c r="C9" s="124" t="s">
        <v>105</v>
      </c>
      <c r="D9" s="36"/>
      <c r="E9" s="36"/>
      <c r="F9" s="36"/>
    </row>
    <row r="10" customHeight="1" spans="1:1">
      <c r="A10" t="s">
        <v>609</v>
      </c>
    </row>
  </sheetData>
  <mergeCells count="7">
    <mergeCell ref="A2:F2"/>
    <mergeCell ref="A3:C3"/>
    <mergeCell ref="D4:F4"/>
    <mergeCell ref="A9:C9"/>
    <mergeCell ref="A4:A5"/>
    <mergeCell ref="B4:B5"/>
    <mergeCell ref="C4:C5"/>
  </mergeCells>
  <printOptions horizontalCentered="1"/>
  <pageMargins left="0.751388888888889" right="0.751388888888889" top="1" bottom="1" header="0.5" footer="0.5"/>
  <pageSetup paperSize="9" scale="7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selection activeCell="D7" sqref="A7:E25"/>
    </sheetView>
  </sheetViews>
  <sheetFormatPr defaultColWidth="9.13888888888889" defaultRowHeight="14.25" customHeight="1"/>
  <cols>
    <col min="1" max="2" width="23.5740740740741" customWidth="1"/>
    <col min="3" max="3" width="27" customWidth="1"/>
    <col min="4" max="5" width="23.5740740740741" customWidth="1"/>
    <col min="6" max="6" width="33.8518518518519" customWidth="1"/>
    <col min="7" max="8" width="20.1388888888889" customWidth="1"/>
    <col min="9" max="9" width="25.287037037037" customWidth="1"/>
    <col min="10" max="12" width="27" customWidth="1"/>
    <col min="13" max="13" width="23.5740740740741" customWidth="1"/>
    <col min="14" max="14" width="30.4259259259259" customWidth="1"/>
    <col min="15" max="15" width="27" customWidth="1"/>
    <col min="16" max="16" width="30.4259259259259" customWidth="1"/>
    <col min="17" max="17" width="23.5740740740741" customWidth="1"/>
  </cols>
  <sheetData>
    <row r="1" ht="13.5" customHeight="1" spans="15:17">
      <c r="O1" s="73"/>
      <c r="P1" s="73"/>
      <c r="Q1" s="44" t="s">
        <v>610</v>
      </c>
    </row>
    <row r="2" ht="27.75" customHeight="1" spans="1:17">
      <c r="A2" s="45" t="s">
        <v>611</v>
      </c>
      <c r="B2" s="23"/>
      <c r="C2" s="23"/>
      <c r="D2" s="23"/>
      <c r="E2" s="23"/>
      <c r="F2" s="23"/>
      <c r="G2" s="23"/>
      <c r="H2" s="23"/>
      <c r="I2" s="23"/>
      <c r="J2" s="23"/>
      <c r="K2" s="79"/>
      <c r="L2" s="23"/>
      <c r="M2" s="23"/>
      <c r="N2" s="23"/>
      <c r="O2" s="79"/>
      <c r="P2" s="79"/>
      <c r="Q2" s="23"/>
    </row>
    <row r="3" ht="18.75" customHeight="1" spans="1:17">
      <c r="A3" s="46" t="str">
        <f>"单位名称："&amp;"曲靖市妇女联合会"</f>
        <v>单位名称：曲靖市妇女联合会</v>
      </c>
      <c r="B3" s="25"/>
      <c r="C3" s="25"/>
      <c r="D3" s="25"/>
      <c r="E3" s="25"/>
      <c r="F3" s="25"/>
      <c r="G3" s="25"/>
      <c r="H3" s="25"/>
      <c r="I3" s="25"/>
      <c r="J3" s="25"/>
      <c r="O3" s="94"/>
      <c r="P3" s="94"/>
      <c r="Q3" s="289" t="s">
        <v>2</v>
      </c>
    </row>
    <row r="4" ht="15.75" customHeight="1" spans="1:17">
      <c r="A4" s="27" t="s">
        <v>612</v>
      </c>
      <c r="B4" s="81" t="s">
        <v>613</v>
      </c>
      <c r="C4" s="81" t="s">
        <v>614</v>
      </c>
      <c r="D4" s="81" t="s">
        <v>615</v>
      </c>
      <c r="E4" s="81" t="s">
        <v>616</v>
      </c>
      <c r="F4" s="81" t="s">
        <v>617</v>
      </c>
      <c r="G4" s="48" t="s">
        <v>369</v>
      </c>
      <c r="H4" s="48"/>
      <c r="I4" s="48"/>
      <c r="J4" s="48"/>
      <c r="K4" s="95"/>
      <c r="L4" s="48"/>
      <c r="M4" s="48"/>
      <c r="N4" s="48"/>
      <c r="O4" s="96"/>
      <c r="P4" s="95"/>
      <c r="Q4" s="49"/>
    </row>
    <row r="5" ht="17.25" customHeight="1" spans="1:17">
      <c r="A5" s="30"/>
      <c r="B5" s="83"/>
      <c r="C5" s="83"/>
      <c r="D5" s="83"/>
      <c r="E5" s="83"/>
      <c r="F5" s="83"/>
      <c r="G5" s="83" t="s">
        <v>44</v>
      </c>
      <c r="H5" s="83" t="s">
        <v>47</v>
      </c>
      <c r="I5" s="83" t="s">
        <v>618</v>
      </c>
      <c r="J5" s="83" t="s">
        <v>619</v>
      </c>
      <c r="K5" s="84" t="s">
        <v>620</v>
      </c>
      <c r="L5" s="97" t="s">
        <v>51</v>
      </c>
      <c r="M5" s="97"/>
      <c r="N5" s="97"/>
      <c r="O5" s="98"/>
      <c r="P5" s="103"/>
      <c r="Q5" s="85"/>
    </row>
    <row r="6" ht="54" customHeight="1" spans="1:17">
      <c r="A6" s="33"/>
      <c r="B6" s="85"/>
      <c r="C6" s="85"/>
      <c r="D6" s="85"/>
      <c r="E6" s="85"/>
      <c r="F6" s="85"/>
      <c r="G6" s="85"/>
      <c r="H6" s="85" t="s">
        <v>46</v>
      </c>
      <c r="I6" s="85"/>
      <c r="J6" s="85"/>
      <c r="K6" s="86"/>
      <c r="L6" s="85" t="s">
        <v>46</v>
      </c>
      <c r="M6" s="85" t="s">
        <v>52</v>
      </c>
      <c r="N6" s="85" t="s">
        <v>378</v>
      </c>
      <c r="O6" s="59" t="s">
        <v>54</v>
      </c>
      <c r="P6" s="86" t="s">
        <v>55</v>
      </c>
      <c r="Q6" s="85" t="s">
        <v>56</v>
      </c>
    </row>
    <row r="7" ht="15" customHeight="1" spans="1:17">
      <c r="A7" s="34">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14"/>
      <c r="B8" s="87"/>
      <c r="C8" s="87"/>
      <c r="D8" s="87"/>
      <c r="E8" s="106"/>
      <c r="F8" s="36">
        <v>6.848732</v>
      </c>
      <c r="G8" s="36">
        <v>6.848732</v>
      </c>
      <c r="H8" s="36">
        <v>6.848732</v>
      </c>
      <c r="I8" s="36"/>
      <c r="J8" s="36"/>
      <c r="K8" s="36"/>
      <c r="L8" s="36"/>
      <c r="M8" s="36"/>
      <c r="N8" s="36"/>
      <c r="O8" s="36"/>
      <c r="P8" s="36"/>
      <c r="Q8" s="36"/>
    </row>
    <row r="9" ht="25.5" customHeight="1" spans="1:17">
      <c r="A9" s="14" t="s">
        <v>481</v>
      </c>
      <c r="B9" s="14" t="s">
        <v>490</v>
      </c>
      <c r="C9" s="14" t="s">
        <v>621</v>
      </c>
      <c r="D9" s="14" t="s">
        <v>622</v>
      </c>
      <c r="E9" s="14" t="s">
        <v>148</v>
      </c>
      <c r="F9" s="36">
        <v>3.827</v>
      </c>
      <c r="G9" s="36">
        <v>3.827</v>
      </c>
      <c r="H9" s="36">
        <v>3.827</v>
      </c>
      <c r="I9" s="36"/>
      <c r="J9" s="36"/>
      <c r="K9" s="36"/>
      <c r="L9" s="36"/>
      <c r="M9" s="36"/>
      <c r="N9" s="36"/>
      <c r="O9" s="36"/>
      <c r="P9" s="36"/>
      <c r="Q9" s="36"/>
    </row>
    <row r="10" ht="25.5" customHeight="1" spans="1:17">
      <c r="A10" s="14" t="s">
        <v>481</v>
      </c>
      <c r="B10" s="14" t="s">
        <v>623</v>
      </c>
      <c r="C10" s="14" t="s">
        <v>624</v>
      </c>
      <c r="D10" s="14" t="s">
        <v>622</v>
      </c>
      <c r="E10" s="14" t="s">
        <v>144</v>
      </c>
      <c r="F10" s="36">
        <v>0.321</v>
      </c>
      <c r="G10" s="36">
        <v>0.321</v>
      </c>
      <c r="H10" s="36">
        <v>0.321</v>
      </c>
      <c r="I10" s="36"/>
      <c r="J10" s="36"/>
      <c r="K10" s="36"/>
      <c r="L10" s="36"/>
      <c r="M10" s="36"/>
      <c r="N10" s="36"/>
      <c r="O10" s="36"/>
      <c r="P10" s="36"/>
      <c r="Q10" s="36"/>
    </row>
    <row r="11" ht="25.5" customHeight="1" spans="1:17">
      <c r="A11" s="14" t="s">
        <v>481</v>
      </c>
      <c r="B11" s="14" t="s">
        <v>623</v>
      </c>
      <c r="C11" s="14" t="s">
        <v>624</v>
      </c>
      <c r="D11" s="14" t="s">
        <v>625</v>
      </c>
      <c r="E11" s="14" t="s">
        <v>145</v>
      </c>
      <c r="F11" s="36">
        <v>0.85</v>
      </c>
      <c r="G11" s="36">
        <v>0.85</v>
      </c>
      <c r="H11" s="36">
        <v>0.85</v>
      </c>
      <c r="I11" s="36"/>
      <c r="J11" s="36"/>
      <c r="K11" s="36"/>
      <c r="L11" s="36"/>
      <c r="M11" s="36"/>
      <c r="N11" s="36"/>
      <c r="O11" s="36"/>
      <c r="P11" s="36"/>
      <c r="Q11" s="36"/>
    </row>
    <row r="12" ht="25.5" customHeight="1" spans="1:17">
      <c r="A12" s="14" t="s">
        <v>436</v>
      </c>
      <c r="B12" s="14" t="s">
        <v>436</v>
      </c>
      <c r="C12" s="107" t="s">
        <v>626</v>
      </c>
      <c r="D12" s="14" t="s">
        <v>535</v>
      </c>
      <c r="E12" s="14" t="s">
        <v>145</v>
      </c>
      <c r="F12" s="36">
        <v>1.464913</v>
      </c>
      <c r="G12" s="36">
        <v>1.464913</v>
      </c>
      <c r="H12" s="36">
        <v>1.464913</v>
      </c>
      <c r="I12" s="36"/>
      <c r="J12" s="36"/>
      <c r="K12" s="36"/>
      <c r="L12" s="36"/>
      <c r="M12" s="36"/>
      <c r="N12" s="36"/>
      <c r="O12" s="36"/>
      <c r="P12" s="36"/>
      <c r="Q12" s="36"/>
    </row>
    <row r="13" ht="25.5" customHeight="1" spans="1:17">
      <c r="A13" s="14" t="s">
        <v>436</v>
      </c>
      <c r="B13" s="14" t="s">
        <v>627</v>
      </c>
      <c r="C13" s="107" t="s">
        <v>628</v>
      </c>
      <c r="D13" s="14" t="s">
        <v>629</v>
      </c>
      <c r="E13" s="14" t="s">
        <v>144</v>
      </c>
      <c r="F13" s="36">
        <v>0.385819</v>
      </c>
      <c r="G13" s="36">
        <v>0.385819</v>
      </c>
      <c r="H13" s="36">
        <v>0.385819</v>
      </c>
      <c r="I13" s="36"/>
      <c r="J13" s="36"/>
      <c r="K13" s="36"/>
      <c r="L13" s="36"/>
      <c r="M13" s="36"/>
      <c r="N13" s="36"/>
      <c r="O13" s="36"/>
      <c r="P13" s="36"/>
      <c r="Q13" s="36"/>
    </row>
    <row r="14" ht="21" customHeight="1" spans="1:17">
      <c r="A14" s="89" t="s">
        <v>105</v>
      </c>
      <c r="B14" s="90"/>
      <c r="C14" s="90"/>
      <c r="D14" s="90"/>
      <c r="E14" s="106"/>
      <c r="F14" s="36">
        <v>6.848732</v>
      </c>
      <c r="G14" s="36">
        <v>6.848732</v>
      </c>
      <c r="H14" s="36">
        <v>6.848732</v>
      </c>
      <c r="I14" s="36"/>
      <c r="J14" s="36"/>
      <c r="K14" s="36"/>
      <c r="L14" s="36"/>
      <c r="M14" s="36"/>
      <c r="N14" s="36"/>
      <c r="O14" s="36"/>
      <c r="P14" s="36"/>
      <c r="Q14" s="36"/>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0.751388888888889" right="0.751388888888889" top="1" bottom="1" header="0.5" footer="0.5"/>
  <pageSetup paperSize="9" scale="28"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workbookViewId="0">
      <selection activeCell="D7" sqref="D7:D25"/>
    </sheetView>
  </sheetViews>
  <sheetFormatPr defaultColWidth="9.13888888888889" defaultRowHeight="14.25" customHeight="1"/>
  <cols>
    <col min="1" max="1" width="23.5740740740741" customWidth="1"/>
    <col min="2" max="2" width="27" customWidth="1"/>
    <col min="3" max="3" width="28.287037037037" customWidth="1"/>
    <col min="4" max="4" width="23.5740740740741" customWidth="1"/>
    <col min="5" max="7" width="27" customWidth="1"/>
    <col min="8" max="9" width="20.1388888888889" customWidth="1"/>
    <col min="10" max="10" width="25.287037037037" customWidth="1"/>
    <col min="11" max="13" width="27" customWidth="1"/>
    <col min="14" max="14" width="23.5740740740741" customWidth="1"/>
    <col min="15" max="15" width="30.4259259259259" customWidth="1"/>
    <col min="16" max="16" width="27" customWidth="1"/>
    <col min="17" max="17" width="30.4259259259259" customWidth="1"/>
    <col min="18" max="18" width="23.5740740740741" customWidth="1"/>
  </cols>
  <sheetData>
    <row r="1" ht="13.5" customHeight="1" spans="1:18">
      <c r="A1" s="76"/>
      <c r="B1" s="76"/>
      <c r="C1" s="76"/>
      <c r="D1" s="77"/>
      <c r="E1" s="77"/>
      <c r="F1" s="77"/>
      <c r="G1" s="77"/>
      <c r="H1" s="76"/>
      <c r="I1" s="76"/>
      <c r="J1" s="76"/>
      <c r="K1" s="76"/>
      <c r="L1" s="92"/>
      <c r="M1" s="76"/>
      <c r="N1" s="76"/>
      <c r="O1" s="76"/>
      <c r="P1" s="73"/>
      <c r="Q1" s="99"/>
      <c r="R1" s="100" t="s">
        <v>630</v>
      </c>
    </row>
    <row r="2" ht="27.75" customHeight="1" spans="1:18">
      <c r="A2" s="45" t="s">
        <v>631</v>
      </c>
      <c r="B2" s="78"/>
      <c r="C2" s="78"/>
      <c r="D2" s="79"/>
      <c r="E2" s="79"/>
      <c r="F2" s="79"/>
      <c r="G2" s="79"/>
      <c r="H2" s="78"/>
      <c r="I2" s="78"/>
      <c r="J2" s="78"/>
      <c r="K2" s="78"/>
      <c r="L2" s="93"/>
      <c r="M2" s="78"/>
      <c r="N2" s="78"/>
      <c r="O2" s="78"/>
      <c r="P2" s="79"/>
      <c r="Q2" s="93"/>
      <c r="R2" s="78"/>
    </row>
    <row r="3" ht="18.75" customHeight="1" spans="1:18">
      <c r="A3" s="80" t="str">
        <f>"单位名称："&amp;"曲靖市妇女联合会"</f>
        <v>单位名称：曲靖市妇女联合会</v>
      </c>
      <c r="B3" s="66"/>
      <c r="C3" s="66"/>
      <c r="D3" s="68"/>
      <c r="E3" s="68"/>
      <c r="F3" s="68"/>
      <c r="G3" s="68"/>
      <c r="H3" s="66"/>
      <c r="I3" s="66"/>
      <c r="J3" s="66"/>
      <c r="K3" s="66"/>
      <c r="L3" s="92"/>
      <c r="M3" s="76"/>
      <c r="N3" s="76"/>
      <c r="O3" s="76"/>
      <c r="P3" s="94"/>
      <c r="Q3" s="101"/>
      <c r="R3" s="292" t="s">
        <v>2</v>
      </c>
    </row>
    <row r="4" ht="15.75" customHeight="1" spans="1:18">
      <c r="A4" s="27" t="s">
        <v>612</v>
      </c>
      <c r="B4" s="81" t="s">
        <v>632</v>
      </c>
      <c r="C4" s="81" t="s">
        <v>633</v>
      </c>
      <c r="D4" s="82" t="s">
        <v>634</v>
      </c>
      <c r="E4" s="82" t="s">
        <v>635</v>
      </c>
      <c r="F4" s="82" t="s">
        <v>636</v>
      </c>
      <c r="G4" s="82" t="s">
        <v>637</v>
      </c>
      <c r="H4" s="48" t="s">
        <v>369</v>
      </c>
      <c r="I4" s="48"/>
      <c r="J4" s="48"/>
      <c r="K4" s="48"/>
      <c r="L4" s="95"/>
      <c r="M4" s="48"/>
      <c r="N4" s="48"/>
      <c r="O4" s="48"/>
      <c r="P4" s="96"/>
      <c r="Q4" s="95"/>
      <c r="R4" s="49"/>
    </row>
    <row r="5" ht="17.25" customHeight="1" spans="1:18">
      <c r="A5" s="30"/>
      <c r="B5" s="83"/>
      <c r="C5" s="83"/>
      <c r="D5" s="84"/>
      <c r="E5" s="84"/>
      <c r="F5" s="84"/>
      <c r="G5" s="84"/>
      <c r="H5" s="83" t="s">
        <v>44</v>
      </c>
      <c r="I5" s="83" t="s">
        <v>47</v>
      </c>
      <c r="J5" s="83" t="s">
        <v>618</v>
      </c>
      <c r="K5" s="83" t="s">
        <v>619</v>
      </c>
      <c r="L5" s="84" t="s">
        <v>620</v>
      </c>
      <c r="M5" s="97" t="s">
        <v>638</v>
      </c>
      <c r="N5" s="97"/>
      <c r="O5" s="97"/>
      <c r="P5" s="98"/>
      <c r="Q5" s="103"/>
      <c r="R5" s="85"/>
    </row>
    <row r="6" ht="54" customHeight="1" spans="1:18">
      <c r="A6" s="33"/>
      <c r="B6" s="85"/>
      <c r="C6" s="85"/>
      <c r="D6" s="86"/>
      <c r="E6" s="86"/>
      <c r="F6" s="86"/>
      <c r="G6" s="86"/>
      <c r="H6" s="85"/>
      <c r="I6" s="85" t="s">
        <v>46</v>
      </c>
      <c r="J6" s="85"/>
      <c r="K6" s="85"/>
      <c r="L6" s="86"/>
      <c r="M6" s="85" t="s">
        <v>46</v>
      </c>
      <c r="N6" s="85" t="s">
        <v>52</v>
      </c>
      <c r="O6" s="85" t="s">
        <v>378</v>
      </c>
      <c r="P6" s="59" t="s">
        <v>54</v>
      </c>
      <c r="Q6" s="86" t="s">
        <v>55</v>
      </c>
      <c r="R6" s="85" t="s">
        <v>56</v>
      </c>
    </row>
    <row r="7" ht="15" customHeight="1" spans="1:18">
      <c r="A7" s="33">
        <v>1</v>
      </c>
      <c r="B7" s="85">
        <v>2</v>
      </c>
      <c r="C7" s="85">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14"/>
      <c r="B8" s="87"/>
      <c r="C8" s="87"/>
      <c r="D8" s="88"/>
      <c r="E8" s="88"/>
      <c r="F8" s="88"/>
      <c r="G8" s="88"/>
      <c r="H8" s="36"/>
      <c r="I8" s="36"/>
      <c r="J8" s="36"/>
      <c r="K8" s="36"/>
      <c r="L8" s="36"/>
      <c r="M8" s="36"/>
      <c r="N8" s="36"/>
      <c r="O8" s="36"/>
      <c r="P8" s="36"/>
      <c r="Q8" s="36"/>
      <c r="R8" s="36"/>
    </row>
    <row r="9" ht="21" customHeight="1" spans="1:18">
      <c r="A9" s="14"/>
      <c r="B9" s="14"/>
      <c r="C9" s="14"/>
      <c r="D9" s="14"/>
      <c r="E9" s="14"/>
      <c r="F9" s="14"/>
      <c r="G9" s="14"/>
      <c r="H9" s="36"/>
      <c r="I9" s="36"/>
      <c r="J9" s="36"/>
      <c r="K9" s="36"/>
      <c r="L9" s="36"/>
      <c r="M9" s="36"/>
      <c r="N9" s="36"/>
      <c r="O9" s="36"/>
      <c r="P9" s="36"/>
      <c r="Q9" s="36"/>
      <c r="R9" s="36"/>
    </row>
    <row r="10" ht="21" customHeight="1" spans="1:18">
      <c r="A10" s="89" t="s">
        <v>639</v>
      </c>
      <c r="B10" s="90"/>
      <c r="C10" s="91"/>
      <c r="D10" s="88"/>
      <c r="E10" s="88"/>
      <c r="F10" s="88"/>
      <c r="G10" s="88"/>
      <c r="H10" s="36"/>
      <c r="I10" s="36"/>
      <c r="J10" s="36"/>
      <c r="K10" s="36"/>
      <c r="L10" s="36"/>
      <c r="M10" s="36"/>
      <c r="N10" s="36"/>
      <c r="O10" s="36"/>
      <c r="P10" s="36"/>
      <c r="Q10" s="36"/>
      <c r="R10" s="36"/>
    </row>
    <row r="11" customHeight="1" spans="1:1">
      <c r="A11" t="s">
        <v>640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scale="27"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D7" sqref="D7:D25"/>
    </sheetView>
  </sheetViews>
  <sheetFormatPr defaultColWidth="9.13888888888889" defaultRowHeight="14.25" customHeight="1"/>
  <cols>
    <col min="1" max="1" width="37.7037037037037" customWidth="1"/>
    <col min="2" max="4" width="13.4259259259259" customWidth="1"/>
    <col min="5" max="5" width="10.287037037037" customWidth="1"/>
    <col min="7" max="14" width="10.287037037037" customWidth="1"/>
  </cols>
  <sheetData>
    <row r="1" ht="13.5" customHeight="1" spans="4:14">
      <c r="D1" s="61"/>
      <c r="F1" s="62"/>
      <c r="N1" s="73" t="s">
        <v>641</v>
      </c>
    </row>
    <row r="2" ht="35.25" customHeight="1" spans="1:14">
      <c r="A2" s="63" t="s">
        <v>642</v>
      </c>
      <c r="B2" s="64"/>
      <c r="C2" s="64"/>
      <c r="D2" s="64"/>
      <c r="E2" s="64"/>
      <c r="F2" s="64"/>
      <c r="G2" s="64"/>
      <c r="H2" s="64"/>
      <c r="I2" s="64"/>
      <c r="J2" s="64"/>
      <c r="K2" s="64"/>
      <c r="L2" s="64"/>
      <c r="M2" s="64"/>
      <c r="N2" s="64"/>
    </row>
    <row r="3" ht="24" customHeight="1" spans="1:13">
      <c r="A3" s="65" t="str">
        <f>"单位名称："&amp;"曲靖市妇女联合会"</f>
        <v>单位名称：曲靖市妇女联合会</v>
      </c>
      <c r="B3" s="66"/>
      <c r="C3" s="66"/>
      <c r="D3" s="67"/>
      <c r="E3" s="66"/>
      <c r="F3" s="68"/>
      <c r="G3" s="66"/>
      <c r="H3" s="66"/>
      <c r="I3" s="66"/>
      <c r="J3" s="66"/>
      <c r="K3" s="25"/>
      <c r="L3" s="25"/>
      <c r="M3" s="293" t="s">
        <v>2</v>
      </c>
    </row>
    <row r="4" ht="19.5" customHeight="1" spans="1:14">
      <c r="A4" s="10" t="s">
        <v>643</v>
      </c>
      <c r="B4" s="10" t="s">
        <v>369</v>
      </c>
      <c r="C4" s="10"/>
      <c r="D4" s="10"/>
      <c r="E4" s="10" t="s">
        <v>644</v>
      </c>
      <c r="F4" s="10"/>
      <c r="G4" s="10"/>
      <c r="H4" s="10"/>
      <c r="I4" s="10"/>
      <c r="J4" s="10"/>
      <c r="K4" s="10"/>
      <c r="L4" s="10"/>
      <c r="M4" s="10"/>
      <c r="N4" s="10"/>
    </row>
    <row r="5" ht="40.5" customHeight="1" spans="1:14">
      <c r="A5" s="10"/>
      <c r="B5" s="10" t="s">
        <v>44</v>
      </c>
      <c r="C5" s="9" t="s">
        <v>47</v>
      </c>
      <c r="D5" s="69" t="s">
        <v>645</v>
      </c>
      <c r="E5" s="58" t="s">
        <v>646</v>
      </c>
      <c r="F5" s="58" t="s">
        <v>647</v>
      </c>
      <c r="G5" s="58" t="s">
        <v>648</v>
      </c>
      <c r="H5" s="58" t="s">
        <v>649</v>
      </c>
      <c r="I5" s="58" t="s">
        <v>650</v>
      </c>
      <c r="J5" s="58" t="s">
        <v>651</v>
      </c>
      <c r="K5" s="58" t="s">
        <v>652</v>
      </c>
      <c r="L5" s="58" t="s">
        <v>653</v>
      </c>
      <c r="M5" s="58" t="s">
        <v>654</v>
      </c>
      <c r="N5" s="58" t="s">
        <v>655</v>
      </c>
    </row>
    <row r="6" ht="19.5" customHeight="1" spans="1:14">
      <c r="A6" s="70">
        <v>1</v>
      </c>
      <c r="B6" s="70">
        <v>2</v>
      </c>
      <c r="C6" s="70">
        <v>3</v>
      </c>
      <c r="D6" s="10">
        <v>4</v>
      </c>
      <c r="E6" s="58">
        <v>5</v>
      </c>
      <c r="F6" s="70">
        <v>6</v>
      </c>
      <c r="G6" s="58">
        <v>7</v>
      </c>
      <c r="H6" s="71">
        <v>8</v>
      </c>
      <c r="I6" s="58">
        <v>9</v>
      </c>
      <c r="J6" s="58">
        <v>10</v>
      </c>
      <c r="K6" s="58">
        <v>11</v>
      </c>
      <c r="L6" s="71">
        <v>12</v>
      </c>
      <c r="M6" s="58">
        <v>13</v>
      </c>
      <c r="N6" s="75">
        <v>14</v>
      </c>
    </row>
    <row r="7" ht="18.75" customHeight="1" spans="1:14">
      <c r="A7" s="72"/>
      <c r="B7" s="36"/>
      <c r="C7" s="36"/>
      <c r="D7" s="36"/>
      <c r="E7" s="36"/>
      <c r="F7" s="36"/>
      <c r="G7" s="36"/>
      <c r="H7" s="36"/>
      <c r="I7" s="36"/>
      <c r="J7" s="36"/>
      <c r="K7" s="36"/>
      <c r="L7" s="36"/>
      <c r="M7" s="36"/>
      <c r="N7" s="36"/>
    </row>
    <row r="8" ht="18.75" customHeight="1" spans="1:14">
      <c r="A8" s="72"/>
      <c r="B8" s="36"/>
      <c r="C8" s="36"/>
      <c r="D8" s="36"/>
      <c r="E8" s="36"/>
      <c r="F8" s="36"/>
      <c r="G8" s="36"/>
      <c r="H8" s="36"/>
      <c r="I8" s="36"/>
      <c r="J8" s="36"/>
      <c r="K8" s="36"/>
      <c r="L8" s="36"/>
      <c r="M8" s="36"/>
      <c r="N8" s="36"/>
    </row>
    <row r="9" customHeight="1" spans="1:1">
      <c r="A9" t="s">
        <v>656</v>
      </c>
    </row>
  </sheetData>
  <mergeCells count="6">
    <mergeCell ref="A2:N2"/>
    <mergeCell ref="A3:J3"/>
    <mergeCell ref="M3:N3"/>
    <mergeCell ref="B4:D4"/>
    <mergeCell ref="E4:N4"/>
    <mergeCell ref="A4:A5"/>
  </mergeCells>
  <printOptions horizontalCentered="1"/>
  <pageMargins left="0.751388888888889" right="0.751388888888889" top="1" bottom="1" header="0.5" footer="0.5"/>
  <pageSetup paperSize="9" scale="6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7" sqref="D7:D25"/>
    </sheetView>
  </sheetViews>
  <sheetFormatPr defaultColWidth="9.13888888888889" defaultRowHeight="12" customHeight="1" outlineLevelRow="7"/>
  <cols>
    <col min="1" max="1" width="26.4259259259259" customWidth="1"/>
    <col min="2" max="5" width="26.8518518518519" customWidth="1"/>
    <col min="6" max="6" width="23.5740740740741" customWidth="1"/>
    <col min="7" max="7" width="25" customWidth="1"/>
    <col min="8" max="9" width="23.5740740740741" customWidth="1"/>
    <col min="10" max="10" width="26.8518518518519" customWidth="1"/>
  </cols>
  <sheetData>
    <row r="1" customHeight="1" spans="10:10">
      <c r="J1" s="60" t="s">
        <v>657</v>
      </c>
    </row>
    <row r="2" ht="28.5" customHeight="1" spans="1:10">
      <c r="A2" s="56" t="s">
        <v>658</v>
      </c>
      <c r="B2" s="3"/>
      <c r="C2" s="3"/>
      <c r="D2" s="3"/>
      <c r="E2" s="3"/>
      <c r="F2" s="57"/>
      <c r="G2" s="3"/>
      <c r="H2" s="57"/>
      <c r="I2" s="57"/>
      <c r="J2" s="3"/>
    </row>
    <row r="3" ht="17.25" customHeight="1" spans="1:1">
      <c r="A3" s="4" t="str">
        <f>"单位名称："&amp;"曲靖市妇女联合会"</f>
        <v>单位名称：曲靖市妇女联合会</v>
      </c>
    </row>
    <row r="4" ht="44.25" customHeight="1" spans="1:10">
      <c r="A4" s="50" t="s">
        <v>659</v>
      </c>
      <c r="B4" s="50" t="s">
        <v>493</v>
      </c>
      <c r="C4" s="50" t="s">
        <v>494</v>
      </c>
      <c r="D4" s="50" t="s">
        <v>495</v>
      </c>
      <c r="E4" s="50" t="s">
        <v>496</v>
      </c>
      <c r="F4" s="58" t="s">
        <v>497</v>
      </c>
      <c r="G4" s="50" t="s">
        <v>498</v>
      </c>
      <c r="H4" s="58" t="s">
        <v>499</v>
      </c>
      <c r="I4" s="58" t="s">
        <v>500</v>
      </c>
      <c r="J4" s="50" t="s">
        <v>501</v>
      </c>
    </row>
    <row r="5" ht="14.25" customHeight="1" spans="1:10">
      <c r="A5" s="50">
        <v>1</v>
      </c>
      <c r="B5" s="58">
        <v>2</v>
      </c>
      <c r="C5" s="59">
        <v>3</v>
      </c>
      <c r="D5" s="59">
        <v>4</v>
      </c>
      <c r="E5" s="59">
        <v>5</v>
      </c>
      <c r="F5" s="59">
        <v>6</v>
      </c>
      <c r="G5" s="58">
        <v>7</v>
      </c>
      <c r="H5" s="59">
        <v>8</v>
      </c>
      <c r="I5" s="58">
        <v>9</v>
      </c>
      <c r="J5" s="58">
        <v>10</v>
      </c>
    </row>
    <row r="6" ht="27.75" customHeight="1" spans="1:10">
      <c r="A6" s="14"/>
      <c r="B6" s="15"/>
      <c r="C6" s="15"/>
      <c r="D6" s="15"/>
      <c r="E6" s="15"/>
      <c r="F6" s="15"/>
      <c r="G6" s="15"/>
      <c r="H6" s="15"/>
      <c r="I6" s="15"/>
      <c r="J6" s="15"/>
    </row>
    <row r="7" ht="26.25" customHeight="1" spans="1:10">
      <c r="A7" s="14"/>
      <c r="B7" s="14"/>
      <c r="C7" s="14"/>
      <c r="D7" s="14"/>
      <c r="E7" s="14"/>
      <c r="F7" s="14"/>
      <c r="G7" s="14"/>
      <c r="H7" s="14"/>
      <c r="I7" s="14"/>
      <c r="J7" s="14"/>
    </row>
    <row r="8" customHeight="1" spans="1:1">
      <c r="A8" t="s">
        <v>656</v>
      </c>
    </row>
  </sheetData>
  <mergeCells count="2">
    <mergeCell ref="A2:J2"/>
    <mergeCell ref="A3:H3"/>
  </mergeCells>
  <printOptions horizontalCentered="1"/>
  <pageMargins left="0.751388888888889" right="0.751388888888889" top="1" bottom="1" header="0.5" footer="0.5"/>
  <pageSetup paperSize="9" scale="46"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opLeftCell="C1" workbookViewId="0">
      <selection activeCell="D7" sqref="D7:D25"/>
    </sheetView>
  </sheetViews>
  <sheetFormatPr defaultColWidth="9.13888888888889" defaultRowHeight="12" customHeight="1" outlineLevelCol="7"/>
  <cols>
    <col min="1" max="1" width="22.712962962963" customWidth="1"/>
    <col min="2" max="2" width="24.5740740740741" customWidth="1"/>
    <col min="3" max="3" width="30.4259259259259" customWidth="1"/>
    <col min="4" max="5" width="23.5740740740741" customWidth="1"/>
    <col min="6" max="8" width="32.1388888888889" customWidth="1"/>
  </cols>
  <sheetData>
    <row r="1" ht="14.25" customHeight="1" spans="8:8">
      <c r="H1" s="44" t="s">
        <v>660</v>
      </c>
    </row>
    <row r="2" ht="28.5" customHeight="1" spans="1:8">
      <c r="A2" s="45" t="s">
        <v>661</v>
      </c>
      <c r="B2" s="23"/>
      <c r="C2" s="23"/>
      <c r="D2" s="23"/>
      <c r="E2" s="23"/>
      <c r="F2" s="23"/>
      <c r="G2" s="23"/>
      <c r="H2" s="23"/>
    </row>
    <row r="3" ht="13.5" customHeight="1" spans="1:2">
      <c r="A3" s="46" t="str">
        <f>"单位名称："&amp;"曲靖市妇女联合会"</f>
        <v>单位名称：曲靖市妇女联合会</v>
      </c>
      <c r="B3" s="24"/>
    </row>
    <row r="4" ht="18" customHeight="1" spans="1:8">
      <c r="A4" s="27" t="s">
        <v>603</v>
      </c>
      <c r="B4" s="27" t="s">
        <v>662</v>
      </c>
      <c r="C4" s="27" t="s">
        <v>663</v>
      </c>
      <c r="D4" s="27" t="s">
        <v>664</v>
      </c>
      <c r="E4" s="27" t="s">
        <v>665</v>
      </c>
      <c r="F4" s="47" t="s">
        <v>666</v>
      </c>
      <c r="G4" s="48"/>
      <c r="H4" s="49"/>
    </row>
    <row r="5" ht="18" customHeight="1" spans="1:8">
      <c r="A5" s="33"/>
      <c r="B5" s="33"/>
      <c r="C5" s="33"/>
      <c r="D5" s="33"/>
      <c r="E5" s="33"/>
      <c r="F5" s="50" t="s">
        <v>616</v>
      </c>
      <c r="G5" s="50" t="s">
        <v>667</v>
      </c>
      <c r="H5" s="50" t="s">
        <v>668</v>
      </c>
    </row>
    <row r="6" ht="21" customHeight="1" spans="1:8">
      <c r="A6" s="50">
        <v>1</v>
      </c>
      <c r="B6" s="50">
        <v>2</v>
      </c>
      <c r="C6" s="50">
        <v>3</v>
      </c>
      <c r="D6" s="50">
        <v>4</v>
      </c>
      <c r="E6" s="50">
        <v>5</v>
      </c>
      <c r="F6" s="50">
        <v>6</v>
      </c>
      <c r="G6" s="50">
        <v>7</v>
      </c>
      <c r="H6" s="50">
        <v>8</v>
      </c>
    </row>
    <row r="7" ht="21" customHeight="1" spans="1:8">
      <c r="A7" s="51" t="s">
        <v>58</v>
      </c>
      <c r="B7" s="50"/>
      <c r="C7" s="50"/>
      <c r="D7" s="50"/>
      <c r="E7" s="50"/>
      <c r="F7" s="50"/>
      <c r="G7" s="50"/>
      <c r="H7" s="50"/>
    </row>
    <row r="8" ht="21" customHeight="1" spans="1:8">
      <c r="A8" s="50" t="s">
        <v>58</v>
      </c>
      <c r="B8" s="50" t="s">
        <v>669</v>
      </c>
      <c r="C8" s="50" t="s">
        <v>621</v>
      </c>
      <c r="D8" s="50" t="s">
        <v>670</v>
      </c>
      <c r="E8" s="50" t="s">
        <v>622</v>
      </c>
      <c r="F8" s="50">
        <v>5</v>
      </c>
      <c r="G8" s="50">
        <v>0.76</v>
      </c>
      <c r="H8" s="50">
        <v>3.83</v>
      </c>
    </row>
    <row r="9" ht="21" customHeight="1" spans="1:8">
      <c r="A9" s="50" t="s">
        <v>58</v>
      </c>
      <c r="B9" s="50" t="s">
        <v>671</v>
      </c>
      <c r="C9" s="50" t="s">
        <v>624</v>
      </c>
      <c r="D9" s="50" t="s">
        <v>672</v>
      </c>
      <c r="E9" s="50" t="s">
        <v>622</v>
      </c>
      <c r="F9" s="50">
        <v>1</v>
      </c>
      <c r="G9" s="50">
        <v>0.32</v>
      </c>
      <c r="H9" s="50">
        <v>0.32</v>
      </c>
    </row>
    <row r="10" ht="24" customHeight="1" spans="1:8">
      <c r="A10" s="52" t="s">
        <v>44</v>
      </c>
      <c r="B10" s="53"/>
      <c r="C10" s="53"/>
      <c r="D10" s="53"/>
      <c r="E10" s="53"/>
      <c r="F10" s="54"/>
      <c r="G10" s="55"/>
      <c r="H10" s="55">
        <f>SUM(H8:H9)</f>
        <v>4.15</v>
      </c>
    </row>
  </sheetData>
  <mergeCells count="8">
    <mergeCell ref="A2:H2"/>
    <mergeCell ref="A3:C3"/>
    <mergeCell ref="F4:H4"/>
    <mergeCell ref="A4:A5"/>
    <mergeCell ref="B4:B5"/>
    <mergeCell ref="C4:C5"/>
    <mergeCell ref="D4:D5"/>
    <mergeCell ref="E4:E5"/>
  </mergeCells>
  <printOptions horizontalCentered="1"/>
  <pageMargins left="0.751388888888889" right="0.751388888888889" top="1" bottom="1" header="0.5" footer="0.5"/>
  <pageSetup paperSize="9" scale="54"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7" sqref="A7:G25"/>
    </sheetView>
  </sheetViews>
  <sheetFormatPr defaultColWidth="9.13888888888889" defaultRowHeight="14.25" customHeight="1"/>
  <cols>
    <col min="1" max="3" width="23.5740740740741" customWidth="1"/>
    <col min="4" max="7" width="27" customWidth="1"/>
    <col min="8" max="8" width="20.1388888888889" customWidth="1"/>
    <col min="9" max="9" width="33.8518518518519" customWidth="1"/>
    <col min="10" max="10" width="32.1388888888889" customWidth="1"/>
    <col min="11" max="11" width="17.5740740740741" customWidth="1"/>
  </cols>
  <sheetData>
    <row r="1" ht="13.5" customHeight="1" spans="4:11">
      <c r="D1" s="22"/>
      <c r="E1" s="22"/>
      <c r="F1" s="22"/>
      <c r="G1" s="22"/>
      <c r="K1" s="40" t="s">
        <v>673</v>
      </c>
    </row>
    <row r="2" ht="27.75" customHeight="1" spans="1:11">
      <c r="A2" s="23" t="s">
        <v>674</v>
      </c>
      <c r="B2" s="23"/>
      <c r="C2" s="23"/>
      <c r="D2" s="23"/>
      <c r="E2" s="23"/>
      <c r="F2" s="23"/>
      <c r="G2" s="23"/>
      <c r="H2" s="23"/>
      <c r="I2" s="23"/>
      <c r="J2" s="23"/>
      <c r="K2" s="23"/>
    </row>
    <row r="3" ht="13.5" customHeight="1" spans="1:11">
      <c r="A3" s="4" t="str">
        <f>"单位名称："&amp;"曲靖市妇女联合会"</f>
        <v>单位名称：曲靖市妇女联合会</v>
      </c>
      <c r="B3" s="24"/>
      <c r="C3" s="24"/>
      <c r="D3" s="24"/>
      <c r="E3" s="24"/>
      <c r="F3" s="24"/>
      <c r="G3" s="24"/>
      <c r="H3" s="25"/>
      <c r="I3" s="25"/>
      <c r="J3" s="25"/>
      <c r="K3" s="294" t="s">
        <v>2</v>
      </c>
    </row>
    <row r="4" ht="21.75" customHeight="1" spans="1:11">
      <c r="A4" s="26" t="s">
        <v>465</v>
      </c>
      <c r="B4" s="26" t="s">
        <v>364</v>
      </c>
      <c r="C4" s="26" t="s">
        <v>362</v>
      </c>
      <c r="D4" s="27" t="s">
        <v>365</v>
      </c>
      <c r="E4" s="27" t="s">
        <v>366</v>
      </c>
      <c r="F4" s="27" t="s">
        <v>466</v>
      </c>
      <c r="G4" s="27" t="s">
        <v>467</v>
      </c>
      <c r="H4" s="28" t="s">
        <v>44</v>
      </c>
      <c r="I4" s="41" t="s">
        <v>675</v>
      </c>
      <c r="J4" s="42"/>
      <c r="K4" s="43"/>
    </row>
    <row r="5" ht="21.75" customHeight="1" spans="1:11">
      <c r="A5" s="29"/>
      <c r="B5" s="29"/>
      <c r="C5" s="29"/>
      <c r="D5" s="30"/>
      <c r="E5" s="30"/>
      <c r="F5" s="30"/>
      <c r="G5" s="30"/>
      <c r="H5" s="31"/>
      <c r="I5" s="27" t="s">
        <v>47</v>
      </c>
      <c r="J5" s="27" t="s">
        <v>48</v>
      </c>
      <c r="K5" s="27" t="s">
        <v>49</v>
      </c>
    </row>
    <row r="6" ht="40.5" customHeight="1" spans="1:11">
      <c r="A6" s="32"/>
      <c r="B6" s="32"/>
      <c r="C6" s="32"/>
      <c r="D6" s="33"/>
      <c r="E6" s="33"/>
      <c r="F6" s="33"/>
      <c r="G6" s="33"/>
      <c r="H6" s="34"/>
      <c r="I6" s="33" t="s">
        <v>46</v>
      </c>
      <c r="J6" s="33"/>
      <c r="K6" s="33"/>
    </row>
    <row r="7" ht="15" customHeight="1" spans="1:11">
      <c r="A7" s="11">
        <v>1</v>
      </c>
      <c r="B7" s="11">
        <v>2</v>
      </c>
      <c r="C7" s="11">
        <v>3</v>
      </c>
      <c r="D7" s="11">
        <v>4</v>
      </c>
      <c r="E7" s="11">
        <v>5</v>
      </c>
      <c r="F7" s="11">
        <v>6</v>
      </c>
      <c r="G7" s="11">
        <v>7</v>
      </c>
      <c r="H7" s="11">
        <v>8</v>
      </c>
      <c r="I7" s="11">
        <v>9</v>
      </c>
      <c r="J7" s="13">
        <v>10</v>
      </c>
      <c r="K7" s="13">
        <v>11</v>
      </c>
    </row>
    <row r="8" ht="18.75" customHeight="1" spans="1:11">
      <c r="A8" s="35"/>
      <c r="B8" s="14"/>
      <c r="C8" s="35"/>
      <c r="D8" s="35"/>
      <c r="E8" s="35"/>
      <c r="F8" s="35"/>
      <c r="G8" s="35"/>
      <c r="H8" s="36"/>
      <c r="I8" s="36"/>
      <c r="J8" s="36"/>
      <c r="K8" s="36"/>
    </row>
    <row r="9" ht="18.75" customHeight="1" spans="1:11">
      <c r="A9" s="14"/>
      <c r="B9" s="14"/>
      <c r="C9" s="14"/>
      <c r="D9" s="14"/>
      <c r="E9" s="14"/>
      <c r="F9" s="14"/>
      <c r="G9" s="14"/>
      <c r="H9" s="36"/>
      <c r="I9" s="36"/>
      <c r="J9" s="36"/>
      <c r="K9" s="36"/>
    </row>
    <row r="10" ht="18.75" customHeight="1" spans="1:11">
      <c r="A10" s="37" t="s">
        <v>105</v>
      </c>
      <c r="B10" s="38"/>
      <c r="C10" s="38"/>
      <c r="D10" s="38"/>
      <c r="E10" s="38"/>
      <c r="F10" s="38"/>
      <c r="G10" s="39"/>
      <c r="H10" s="36"/>
      <c r="I10" s="36"/>
      <c r="J10" s="36"/>
      <c r="K10" s="36"/>
    </row>
    <row r="11" customHeight="1" spans="1:1">
      <c r="A11" t="s">
        <v>676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751388888888889" right="0.751388888888889" top="1" bottom="1" header="0.5" footer="0.5"/>
  <pageSetup paperSize="9" scale="4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D7" sqref="D7:D25"/>
    </sheetView>
  </sheetViews>
  <sheetFormatPr defaultColWidth="8" defaultRowHeight="14.25" customHeight="1"/>
  <cols>
    <col min="1" max="1" width="25.287037037037" customWidth="1"/>
    <col min="2" max="2" width="33.5740740740741" customWidth="1"/>
    <col min="3" max="8" width="12.5740740740741" customWidth="1"/>
    <col min="9" max="9" width="11.7037037037037" customWidth="1"/>
    <col min="10" max="14" width="12.5740740740741" customWidth="1"/>
    <col min="15" max="15" width="15.8518518518519" customWidth="1"/>
    <col min="16" max="16" width="9.57407407407407" customWidth="1"/>
    <col min="17" max="17" width="21.287037037037" customWidth="1"/>
    <col min="18" max="18" width="10.5740740740741" customWidth="1"/>
    <col min="19" max="20" width="10.1388888888889" customWidth="1"/>
  </cols>
  <sheetData>
    <row r="1" customHeight="1" spans="9:20">
      <c r="I1" s="77"/>
      <c r="O1" s="77"/>
      <c r="P1" s="77"/>
      <c r="Q1" s="77"/>
      <c r="R1" s="77"/>
      <c r="S1" s="101" t="s">
        <v>39</v>
      </c>
      <c r="T1" s="40" t="s">
        <v>39</v>
      </c>
    </row>
    <row r="2" ht="36" customHeight="1" spans="1:20">
      <c r="A2" s="247" t="s">
        <v>40</v>
      </c>
      <c r="B2" s="23"/>
      <c r="C2" s="23"/>
      <c r="D2" s="23"/>
      <c r="E2" s="23"/>
      <c r="F2" s="23"/>
      <c r="G2" s="23"/>
      <c r="H2" s="23"/>
      <c r="I2" s="79"/>
      <c r="J2" s="23"/>
      <c r="K2" s="23"/>
      <c r="L2" s="23"/>
      <c r="M2" s="23"/>
      <c r="N2" s="23"/>
      <c r="O2" s="79"/>
      <c r="P2" s="79"/>
      <c r="Q2" s="79"/>
      <c r="R2" s="79"/>
      <c r="S2" s="23"/>
      <c r="T2" s="79"/>
    </row>
    <row r="3" ht="20.25" customHeight="1" spans="1:20">
      <c r="A3" s="46" t="str">
        <f>"单位名称："&amp;"曲靖市妇女联合会"</f>
        <v>单位名称：曲靖市妇女联合会</v>
      </c>
      <c r="B3" s="25"/>
      <c r="C3" s="25"/>
      <c r="D3" s="25"/>
      <c r="E3" s="25"/>
      <c r="F3" s="25"/>
      <c r="G3" s="25"/>
      <c r="H3" s="25"/>
      <c r="I3" s="68"/>
      <c r="J3" s="25"/>
      <c r="K3" s="25"/>
      <c r="L3" s="25"/>
      <c r="M3" s="25"/>
      <c r="N3" s="25"/>
      <c r="O3" s="68"/>
      <c r="P3" s="68"/>
      <c r="Q3" s="68"/>
      <c r="R3" s="68"/>
      <c r="S3" s="287" t="s">
        <v>2</v>
      </c>
      <c r="T3" s="269" t="s">
        <v>41</v>
      </c>
    </row>
    <row r="4" ht="18.75" customHeight="1" spans="1:20">
      <c r="A4" s="248" t="s">
        <v>42</v>
      </c>
      <c r="B4" s="249" t="s">
        <v>43</v>
      </c>
      <c r="C4" s="249" t="s">
        <v>44</v>
      </c>
      <c r="D4" s="250" t="s">
        <v>45</v>
      </c>
      <c r="E4" s="251"/>
      <c r="F4" s="251"/>
      <c r="G4" s="251"/>
      <c r="H4" s="251"/>
      <c r="I4" s="261"/>
      <c r="J4" s="251"/>
      <c r="K4" s="251"/>
      <c r="L4" s="251"/>
      <c r="M4" s="251"/>
      <c r="N4" s="262"/>
      <c r="O4" s="250" t="s">
        <v>35</v>
      </c>
      <c r="P4" s="250"/>
      <c r="Q4" s="250"/>
      <c r="R4" s="250"/>
      <c r="S4" s="251"/>
      <c r="T4" s="270"/>
    </row>
    <row r="5" ht="24.75" customHeight="1" spans="1:20">
      <c r="A5" s="252"/>
      <c r="B5" s="253"/>
      <c r="C5" s="253"/>
      <c r="D5" s="253" t="s">
        <v>46</v>
      </c>
      <c r="E5" s="253" t="s">
        <v>47</v>
      </c>
      <c r="F5" s="253" t="s">
        <v>48</v>
      </c>
      <c r="G5" s="253" t="s">
        <v>49</v>
      </c>
      <c r="H5" s="253" t="s">
        <v>50</v>
      </c>
      <c r="I5" s="263" t="s">
        <v>51</v>
      </c>
      <c r="J5" s="264"/>
      <c r="K5" s="264"/>
      <c r="L5" s="264"/>
      <c r="M5" s="264"/>
      <c r="N5" s="265"/>
      <c r="O5" s="266" t="s">
        <v>46</v>
      </c>
      <c r="P5" s="266" t="s">
        <v>47</v>
      </c>
      <c r="Q5" s="248" t="s">
        <v>48</v>
      </c>
      <c r="R5" s="249" t="s">
        <v>49</v>
      </c>
      <c r="S5" s="271" t="s">
        <v>50</v>
      </c>
      <c r="T5" s="249" t="s">
        <v>51</v>
      </c>
    </row>
    <row r="6" ht="24.75" customHeight="1" spans="1:20">
      <c r="A6" s="254"/>
      <c r="B6" s="255"/>
      <c r="C6" s="255"/>
      <c r="D6" s="255"/>
      <c r="E6" s="255"/>
      <c r="F6" s="255"/>
      <c r="G6" s="255"/>
      <c r="H6" s="255"/>
      <c r="I6" s="13" t="s">
        <v>46</v>
      </c>
      <c r="J6" s="267" t="s">
        <v>52</v>
      </c>
      <c r="K6" s="267" t="s">
        <v>53</v>
      </c>
      <c r="L6" s="267" t="s">
        <v>54</v>
      </c>
      <c r="M6" s="267" t="s">
        <v>55</v>
      </c>
      <c r="N6" s="267" t="s">
        <v>56</v>
      </c>
      <c r="O6" s="268"/>
      <c r="P6" s="268"/>
      <c r="Q6" s="272"/>
      <c r="R6" s="268"/>
      <c r="S6" s="255"/>
      <c r="T6" s="255"/>
    </row>
    <row r="7" ht="16.5" customHeight="1" spans="1:20">
      <c r="A7" s="256">
        <v>1</v>
      </c>
      <c r="B7" s="11">
        <v>2</v>
      </c>
      <c r="C7" s="11">
        <v>3</v>
      </c>
      <c r="D7" s="11">
        <v>4</v>
      </c>
      <c r="E7" s="257">
        <v>5</v>
      </c>
      <c r="F7" s="258">
        <v>6</v>
      </c>
      <c r="G7" s="258">
        <v>7</v>
      </c>
      <c r="H7" s="257">
        <v>8</v>
      </c>
      <c r="I7" s="257">
        <v>9</v>
      </c>
      <c r="J7" s="258">
        <v>10</v>
      </c>
      <c r="K7" s="258">
        <v>11</v>
      </c>
      <c r="L7" s="257">
        <v>12</v>
      </c>
      <c r="M7" s="257">
        <v>13</v>
      </c>
      <c r="N7" s="258">
        <v>14</v>
      </c>
      <c r="O7" s="258">
        <v>15</v>
      </c>
      <c r="P7" s="257">
        <v>16</v>
      </c>
      <c r="Q7" s="273">
        <v>17</v>
      </c>
      <c r="R7" s="274">
        <v>18</v>
      </c>
      <c r="S7" s="274">
        <v>19</v>
      </c>
      <c r="T7" s="274">
        <v>20</v>
      </c>
    </row>
    <row r="8" ht="16.5" customHeight="1" spans="1:20">
      <c r="A8" s="14" t="s">
        <v>57</v>
      </c>
      <c r="B8" s="14" t="s">
        <v>58</v>
      </c>
      <c r="C8" s="36">
        <v>546.28</v>
      </c>
      <c r="D8" s="36">
        <v>546.28</v>
      </c>
      <c r="E8" s="36">
        <v>446.28</v>
      </c>
      <c r="F8" s="36"/>
      <c r="G8" s="36"/>
      <c r="H8" s="36"/>
      <c r="I8" s="36">
        <v>100</v>
      </c>
      <c r="J8" s="36"/>
      <c r="K8" s="36"/>
      <c r="L8" s="36"/>
      <c r="M8" s="36"/>
      <c r="N8" s="36">
        <v>100</v>
      </c>
      <c r="O8" s="36"/>
      <c r="P8" s="36"/>
      <c r="Q8" s="36"/>
      <c r="R8" s="36"/>
      <c r="S8" s="36"/>
      <c r="T8" s="36"/>
    </row>
    <row r="9" ht="16.5" customHeight="1" outlineLevel="1" spans="1:20">
      <c r="A9" s="160" t="s">
        <v>59</v>
      </c>
      <c r="B9" s="160" t="s">
        <v>58</v>
      </c>
      <c r="C9" s="36">
        <v>546.28</v>
      </c>
      <c r="D9" s="36">
        <v>546.28</v>
      </c>
      <c r="E9" s="36">
        <v>446.28</v>
      </c>
      <c r="F9" s="36"/>
      <c r="G9" s="36"/>
      <c r="H9" s="36"/>
      <c r="I9" s="36">
        <v>100</v>
      </c>
      <c r="J9" s="36"/>
      <c r="K9" s="36"/>
      <c r="L9" s="36"/>
      <c r="M9" s="36"/>
      <c r="N9" s="36">
        <v>100</v>
      </c>
      <c r="O9" s="36"/>
      <c r="P9" s="36"/>
      <c r="Q9" s="36"/>
      <c r="R9" s="36"/>
      <c r="S9" s="14"/>
      <c r="T9" s="14"/>
    </row>
    <row r="10" ht="12.75" customHeight="1" spans="1:20">
      <c r="A10" s="259" t="s">
        <v>44</v>
      </c>
      <c r="B10" s="260"/>
      <c r="C10" s="36">
        <v>546.28</v>
      </c>
      <c r="D10" s="36">
        <v>546.28</v>
      </c>
      <c r="E10" s="36">
        <v>446.28</v>
      </c>
      <c r="F10" s="36"/>
      <c r="G10" s="36"/>
      <c r="H10" s="36"/>
      <c r="I10" s="36">
        <v>100</v>
      </c>
      <c r="J10" s="36"/>
      <c r="K10" s="36"/>
      <c r="L10" s="36"/>
      <c r="M10" s="36"/>
      <c r="N10" s="36">
        <v>100</v>
      </c>
      <c r="O10" s="36"/>
      <c r="P10" s="36"/>
      <c r="Q10" s="36"/>
      <c r="R10" s="36"/>
      <c r="S10" s="36"/>
      <c r="T10" s="3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751388888888889" right="0.751388888888889" top="1" bottom="1" header="0.5" footer="0.5"/>
  <pageSetup paperSize="9" scale="42"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C18" sqref="C18"/>
    </sheetView>
  </sheetViews>
  <sheetFormatPr defaultColWidth="9.13888888888889" defaultRowHeight="14.25" customHeight="1" outlineLevelCol="6"/>
  <cols>
    <col min="1" max="1" width="27.4259259259259" customWidth="1"/>
    <col min="2" max="2" width="30.712962962963" customWidth="1"/>
    <col min="3" max="3" width="27.4259259259259" customWidth="1"/>
    <col min="4" max="4" width="26.8518518518519" customWidth="1"/>
    <col min="5" max="7" width="30.4259259259259" customWidth="1"/>
  </cols>
  <sheetData>
    <row r="1" ht="13.5" customHeight="1" spans="4:7">
      <c r="D1" s="1"/>
      <c r="G1" s="2" t="s">
        <v>677</v>
      </c>
    </row>
    <row r="2" ht="27.75" customHeight="1" spans="1:7">
      <c r="A2" s="3" t="s">
        <v>678</v>
      </c>
      <c r="B2" s="3"/>
      <c r="C2" s="3"/>
      <c r="D2" s="3"/>
      <c r="E2" s="3"/>
      <c r="F2" s="3"/>
      <c r="G2" s="3"/>
    </row>
    <row r="3" ht="13.5" customHeight="1" spans="1:7">
      <c r="A3" s="4" t="str">
        <f>"单位名称："&amp;"曲靖市妇女联合会"</f>
        <v>单位名称：曲靖市妇女联合会</v>
      </c>
      <c r="B3" s="5"/>
      <c r="C3" s="5"/>
      <c r="D3" s="5"/>
      <c r="E3" s="6"/>
      <c r="F3" s="6"/>
      <c r="G3" s="294" t="s">
        <v>2</v>
      </c>
    </row>
    <row r="4" ht="21.75" customHeight="1" spans="1:7">
      <c r="A4" s="8" t="s">
        <v>362</v>
      </c>
      <c r="B4" s="8" t="s">
        <v>465</v>
      </c>
      <c r="C4" s="8" t="s">
        <v>364</v>
      </c>
      <c r="D4" s="9" t="s">
        <v>679</v>
      </c>
      <c r="E4" s="10" t="s">
        <v>47</v>
      </c>
      <c r="F4" s="10"/>
      <c r="G4" s="10"/>
    </row>
    <row r="5" ht="21.75" customHeight="1" spans="1:7">
      <c r="A5" s="8"/>
      <c r="B5" s="8"/>
      <c r="C5" s="8"/>
      <c r="D5" s="9"/>
      <c r="E5" s="10" t="s">
        <v>680</v>
      </c>
      <c r="F5" s="9" t="s">
        <v>681</v>
      </c>
      <c r="G5" s="9" t="s">
        <v>682</v>
      </c>
    </row>
    <row r="6" ht="40.5" customHeight="1" spans="1:7">
      <c r="A6" s="8"/>
      <c r="B6" s="8"/>
      <c r="C6" s="8"/>
      <c r="D6" s="9"/>
      <c r="E6" s="10"/>
      <c r="F6" s="9" t="s">
        <v>46</v>
      </c>
      <c r="G6" s="9"/>
    </row>
    <row r="7" ht="15.75" customHeight="1" spans="1:7">
      <c r="A7" s="11">
        <v>1</v>
      </c>
      <c r="B7" s="11">
        <v>2</v>
      </c>
      <c r="C7" s="11">
        <v>3</v>
      </c>
      <c r="D7" s="11">
        <v>4</v>
      </c>
      <c r="E7" s="11">
        <v>8</v>
      </c>
      <c r="F7" s="12">
        <v>9</v>
      </c>
      <c r="G7" s="13">
        <v>10</v>
      </c>
    </row>
    <row r="8" ht="26.25" customHeight="1" spans="1:7">
      <c r="A8" s="14" t="s">
        <v>58</v>
      </c>
      <c r="B8" s="15"/>
      <c r="C8" s="15"/>
      <c r="D8" s="15"/>
      <c r="E8" s="16">
        <v>150</v>
      </c>
      <c r="F8" s="17"/>
      <c r="G8" s="18"/>
    </row>
    <row r="9" ht="24.75" customHeight="1" spans="1:7">
      <c r="A9" s="14" t="s">
        <v>58</v>
      </c>
      <c r="B9" s="14" t="s">
        <v>683</v>
      </c>
      <c r="C9" s="14" t="s">
        <v>460</v>
      </c>
      <c r="D9" s="14" t="s">
        <v>684</v>
      </c>
      <c r="E9" s="16">
        <v>5.277</v>
      </c>
      <c r="F9" s="17"/>
      <c r="G9" s="18"/>
    </row>
    <row r="10" ht="24.75" customHeight="1" spans="1:7">
      <c r="A10" s="14" t="s">
        <v>58</v>
      </c>
      <c r="B10" s="14" t="s">
        <v>685</v>
      </c>
      <c r="C10" s="14" t="s">
        <v>473</v>
      </c>
      <c r="D10" s="14" t="s">
        <v>684</v>
      </c>
      <c r="E10" s="16">
        <v>10</v>
      </c>
      <c r="F10" s="17"/>
      <c r="G10" s="18"/>
    </row>
    <row r="11" ht="24.75" customHeight="1" spans="1:7">
      <c r="A11" s="14" t="s">
        <v>58</v>
      </c>
      <c r="B11" s="14" t="s">
        <v>685</v>
      </c>
      <c r="C11" s="14" t="s">
        <v>481</v>
      </c>
      <c r="D11" s="14" t="s">
        <v>684</v>
      </c>
      <c r="E11" s="16">
        <v>134.723</v>
      </c>
      <c r="F11" s="17"/>
      <c r="G11" s="18"/>
    </row>
    <row r="12" ht="18.75" customHeight="1" spans="1:7">
      <c r="A12" s="19" t="s">
        <v>44</v>
      </c>
      <c r="B12" s="20" t="s">
        <v>178</v>
      </c>
      <c r="C12" s="20"/>
      <c r="D12" s="21"/>
      <c r="E12" s="16">
        <v>150</v>
      </c>
      <c r="F12" s="17"/>
      <c r="G12" s="18"/>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751388888888889" right="0.751388888888889" top="1" bottom="1" header="0.5" footer="0.5"/>
  <pageSetup paperSize="9" scale="5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showZeros="0" workbookViewId="0">
      <selection activeCell="D7" sqref="D7:D25"/>
    </sheetView>
  </sheetViews>
  <sheetFormatPr defaultColWidth="9.13888888888889" defaultRowHeight="14.25" customHeight="1"/>
  <cols>
    <col min="1" max="1" width="30.4259259259259" customWidth="1"/>
    <col min="2" max="2" width="37.7037037037037" customWidth="1"/>
    <col min="3" max="3" width="18.8518518518519" customWidth="1"/>
    <col min="4" max="4" width="21" customWidth="1"/>
    <col min="5" max="5" width="18.8518518518519" customWidth="1"/>
    <col min="6" max="6" width="20.1388888888889" customWidth="1"/>
    <col min="7" max="7" width="18.8518518518519" customWidth="1"/>
    <col min="8" max="8" width="19.8518518518519" customWidth="1"/>
    <col min="9" max="9" width="21.287037037037" customWidth="1"/>
    <col min="10" max="10" width="15.5740740740741" customWidth="1"/>
    <col min="11" max="11" width="16.4259259259259" customWidth="1"/>
    <col min="12" max="12" width="13.5740740740741" customWidth="1"/>
    <col min="13" max="17" width="18.8518518518519" customWidth="1"/>
  </cols>
  <sheetData>
    <row r="1" ht="15.75" customHeight="1" spans="17:17">
      <c r="Q1" s="44" t="s">
        <v>60</v>
      </c>
    </row>
    <row r="2" ht="28.5" customHeight="1" spans="1:17">
      <c r="A2" s="3" t="s">
        <v>61</v>
      </c>
      <c r="B2" s="3"/>
      <c r="C2" s="3"/>
      <c r="D2" s="3"/>
      <c r="E2" s="3"/>
      <c r="F2" s="3"/>
      <c r="G2" s="3"/>
      <c r="H2" s="3"/>
      <c r="I2" s="3"/>
      <c r="J2" s="3"/>
      <c r="K2" s="3"/>
      <c r="L2" s="3"/>
      <c r="M2" s="3"/>
      <c r="N2" s="3"/>
      <c r="O2" s="3"/>
      <c r="P2" s="3"/>
      <c r="Q2" s="3"/>
    </row>
    <row r="3" ht="15" customHeight="1" spans="1:17">
      <c r="A3" s="228" t="str">
        <f>"单位名称："&amp;"曲靖市妇女联合会"</f>
        <v>单位名称：曲靖市妇女联合会</v>
      </c>
      <c r="B3" s="229"/>
      <c r="C3" s="66"/>
      <c r="D3" s="6"/>
      <c r="E3" s="66"/>
      <c r="F3" s="6"/>
      <c r="G3" s="66"/>
      <c r="H3" s="6"/>
      <c r="I3" s="6"/>
      <c r="J3" s="6"/>
      <c r="K3" s="66"/>
      <c r="L3" s="6"/>
      <c r="M3" s="66"/>
      <c r="N3" s="66"/>
      <c r="O3" s="6"/>
      <c r="P3" s="6"/>
      <c r="Q3" s="288" t="s">
        <v>2</v>
      </c>
    </row>
    <row r="4" ht="17.25" customHeight="1" spans="1:17">
      <c r="A4" s="230" t="s">
        <v>62</v>
      </c>
      <c r="B4" s="231" t="s">
        <v>63</v>
      </c>
      <c r="C4" s="232" t="s">
        <v>44</v>
      </c>
      <c r="D4" s="233" t="s">
        <v>64</v>
      </c>
      <c r="E4" s="10"/>
      <c r="F4" s="233" t="s">
        <v>65</v>
      </c>
      <c r="G4" s="10"/>
      <c r="H4" s="234" t="s">
        <v>47</v>
      </c>
      <c r="I4" s="240" t="s">
        <v>48</v>
      </c>
      <c r="J4" s="231" t="s">
        <v>66</v>
      </c>
      <c r="K4" s="241" t="s">
        <v>49</v>
      </c>
      <c r="L4" s="233" t="s">
        <v>51</v>
      </c>
      <c r="M4" s="242"/>
      <c r="N4" s="242"/>
      <c r="O4" s="242"/>
      <c r="P4" s="242"/>
      <c r="Q4" s="246"/>
    </row>
    <row r="5" ht="26.25" customHeight="1" spans="1:17">
      <c r="A5" s="10"/>
      <c r="B5" s="235"/>
      <c r="C5" s="235"/>
      <c r="D5" s="235" t="s">
        <v>44</v>
      </c>
      <c r="E5" s="235" t="s">
        <v>67</v>
      </c>
      <c r="F5" s="235" t="s">
        <v>44</v>
      </c>
      <c r="G5" s="236" t="s">
        <v>67</v>
      </c>
      <c r="H5" s="235"/>
      <c r="I5" s="235"/>
      <c r="J5" s="235"/>
      <c r="K5" s="236"/>
      <c r="L5" s="235" t="s">
        <v>46</v>
      </c>
      <c r="M5" s="243" t="s">
        <v>68</v>
      </c>
      <c r="N5" s="243" t="s">
        <v>69</v>
      </c>
      <c r="O5" s="243" t="s">
        <v>70</v>
      </c>
      <c r="P5" s="243" t="s">
        <v>71</v>
      </c>
      <c r="Q5" s="243" t="s">
        <v>72</v>
      </c>
    </row>
    <row r="6" ht="16.5" customHeight="1" spans="1:17">
      <c r="A6" s="10">
        <v>1</v>
      </c>
      <c r="B6" s="235">
        <v>2</v>
      </c>
      <c r="C6" s="235">
        <v>3</v>
      </c>
      <c r="D6" s="235">
        <v>4</v>
      </c>
      <c r="E6" s="237">
        <v>5</v>
      </c>
      <c r="F6" s="238">
        <v>6</v>
      </c>
      <c r="G6" s="237">
        <v>7</v>
      </c>
      <c r="H6" s="238">
        <v>8</v>
      </c>
      <c r="I6" s="237">
        <v>9</v>
      </c>
      <c r="J6" s="237">
        <v>10</v>
      </c>
      <c r="K6" s="237">
        <v>11</v>
      </c>
      <c r="L6" s="237">
        <v>12</v>
      </c>
      <c r="M6" s="244">
        <v>13</v>
      </c>
      <c r="N6" s="245">
        <v>14</v>
      </c>
      <c r="O6" s="245">
        <v>15</v>
      </c>
      <c r="P6" s="245">
        <v>16</v>
      </c>
      <c r="Q6" s="245">
        <v>17</v>
      </c>
    </row>
    <row r="7" ht="19.5" customHeight="1" spans="1:17">
      <c r="A7" s="14" t="s">
        <v>73</v>
      </c>
      <c r="B7" s="14" t="s">
        <v>74</v>
      </c>
      <c r="C7" s="36">
        <f>D7+F7</f>
        <v>438.643</v>
      </c>
      <c r="D7" s="36">
        <v>193.92</v>
      </c>
      <c r="E7" s="36">
        <v>193.92</v>
      </c>
      <c r="F7" s="36">
        <v>244.723</v>
      </c>
      <c r="G7" s="36">
        <v>144.723</v>
      </c>
      <c r="H7" s="36">
        <v>338.64</v>
      </c>
      <c r="I7" s="36"/>
      <c r="J7" s="36"/>
      <c r="K7" s="36"/>
      <c r="L7" s="36">
        <v>100</v>
      </c>
      <c r="M7" s="36"/>
      <c r="N7" s="36"/>
      <c r="O7" s="36"/>
      <c r="P7" s="36"/>
      <c r="Q7" s="36">
        <v>100</v>
      </c>
    </row>
    <row r="8" ht="19.5" customHeight="1" spans="1:17">
      <c r="A8" s="160" t="s">
        <v>75</v>
      </c>
      <c r="B8" s="160" t="s">
        <v>76</v>
      </c>
      <c r="C8" s="36">
        <f t="shared" ref="C8:C22" si="0">D8+F8</f>
        <v>438.643</v>
      </c>
      <c r="D8" s="36">
        <v>193.92</v>
      </c>
      <c r="E8" s="36">
        <v>193.92</v>
      </c>
      <c r="F8" s="36">
        <v>244.723</v>
      </c>
      <c r="G8" s="36">
        <v>144.723</v>
      </c>
      <c r="H8" s="36">
        <v>338.64</v>
      </c>
      <c r="I8" s="36"/>
      <c r="J8" s="36"/>
      <c r="K8" s="36"/>
      <c r="L8" s="36">
        <v>100</v>
      </c>
      <c r="M8" s="36"/>
      <c r="N8" s="36"/>
      <c r="O8" s="36"/>
      <c r="P8" s="36"/>
      <c r="Q8" s="36">
        <v>100</v>
      </c>
    </row>
    <row r="9" ht="19.5" customHeight="1" spans="1:17">
      <c r="A9" s="161" t="s">
        <v>77</v>
      </c>
      <c r="B9" s="161" t="s">
        <v>78</v>
      </c>
      <c r="C9" s="36">
        <f t="shared" si="0"/>
        <v>193.92</v>
      </c>
      <c r="D9" s="36">
        <v>193.92</v>
      </c>
      <c r="E9" s="36">
        <v>193.92</v>
      </c>
      <c r="F9" s="36"/>
      <c r="G9" s="36"/>
      <c r="H9" s="36">
        <v>193.92</v>
      </c>
      <c r="I9" s="36"/>
      <c r="J9" s="36"/>
      <c r="K9" s="36"/>
      <c r="L9" s="36"/>
      <c r="M9" s="36"/>
      <c r="N9" s="36"/>
      <c r="O9" s="36"/>
      <c r="P9" s="36"/>
      <c r="Q9" s="36"/>
    </row>
    <row r="10" ht="19.5" customHeight="1" spans="1:17">
      <c r="A10" s="161" t="s">
        <v>79</v>
      </c>
      <c r="B10" s="161" t="s">
        <v>80</v>
      </c>
      <c r="C10" s="36">
        <f t="shared" si="0"/>
        <v>244.72</v>
      </c>
      <c r="D10" s="36"/>
      <c r="E10" s="36"/>
      <c r="F10" s="36">
        <v>244.72</v>
      </c>
      <c r="G10" s="36">
        <v>144.723</v>
      </c>
      <c r="H10" s="36">
        <v>144.72</v>
      </c>
      <c r="I10" s="36"/>
      <c r="J10" s="36"/>
      <c r="K10" s="36"/>
      <c r="L10" s="36">
        <v>100</v>
      </c>
      <c r="M10" s="36"/>
      <c r="N10" s="36"/>
      <c r="O10" s="36"/>
      <c r="P10" s="36"/>
      <c r="Q10" s="36">
        <v>100</v>
      </c>
    </row>
    <row r="11" ht="19.5" customHeight="1" spans="1:17">
      <c r="A11" s="14" t="s">
        <v>81</v>
      </c>
      <c r="B11" s="14" t="s">
        <v>82</v>
      </c>
      <c r="C11" s="36">
        <f t="shared" si="0"/>
        <v>59.47</v>
      </c>
      <c r="D11" s="36">
        <v>59.47</v>
      </c>
      <c r="E11" s="36">
        <v>59.47</v>
      </c>
      <c r="F11" s="36"/>
      <c r="G11" s="36"/>
      <c r="H11" s="36">
        <v>59.47</v>
      </c>
      <c r="I11" s="36"/>
      <c r="J11" s="36"/>
      <c r="K11" s="36"/>
      <c r="L11" s="36"/>
      <c r="M11" s="36"/>
      <c r="N11" s="36"/>
      <c r="O11" s="36"/>
      <c r="P11" s="36"/>
      <c r="Q11" s="36"/>
    </row>
    <row r="12" ht="19.5" customHeight="1" spans="1:17">
      <c r="A12" s="160" t="s">
        <v>83</v>
      </c>
      <c r="B12" s="160" t="s">
        <v>84</v>
      </c>
      <c r="C12" s="36">
        <f t="shared" si="0"/>
        <v>59.47</v>
      </c>
      <c r="D12" s="36">
        <v>59.47</v>
      </c>
      <c r="E12" s="36">
        <v>59.47</v>
      </c>
      <c r="F12" s="36"/>
      <c r="G12" s="36"/>
      <c r="H12" s="36">
        <v>59.47</v>
      </c>
      <c r="I12" s="36"/>
      <c r="J12" s="36"/>
      <c r="K12" s="36"/>
      <c r="L12" s="36"/>
      <c r="M12" s="36"/>
      <c r="N12" s="36"/>
      <c r="O12" s="36"/>
      <c r="P12" s="36"/>
      <c r="Q12" s="36"/>
    </row>
    <row r="13" ht="19.5" customHeight="1" spans="1:17">
      <c r="A13" s="161" t="s">
        <v>85</v>
      </c>
      <c r="B13" s="161" t="s">
        <v>86</v>
      </c>
      <c r="C13" s="36">
        <f t="shared" si="0"/>
        <v>36.88</v>
      </c>
      <c r="D13" s="36">
        <v>36.88</v>
      </c>
      <c r="E13" s="36">
        <v>36.88</v>
      </c>
      <c r="F13" s="36"/>
      <c r="G13" s="36"/>
      <c r="H13" s="36">
        <v>36.88</v>
      </c>
      <c r="I13" s="36"/>
      <c r="J13" s="36"/>
      <c r="K13" s="36"/>
      <c r="L13" s="36"/>
      <c r="M13" s="36"/>
      <c r="N13" s="36"/>
      <c r="O13" s="36"/>
      <c r="P13" s="36"/>
      <c r="Q13" s="36"/>
    </row>
    <row r="14" ht="19.5" customHeight="1" spans="1:17">
      <c r="A14" s="161" t="s">
        <v>87</v>
      </c>
      <c r="B14" s="161" t="s">
        <v>88</v>
      </c>
      <c r="C14" s="36">
        <f t="shared" si="0"/>
        <v>22.59</v>
      </c>
      <c r="D14" s="36">
        <v>22.59</v>
      </c>
      <c r="E14" s="36">
        <v>22.59</v>
      </c>
      <c r="F14" s="36"/>
      <c r="G14" s="36"/>
      <c r="H14" s="36">
        <v>22.59</v>
      </c>
      <c r="I14" s="36"/>
      <c r="J14" s="36"/>
      <c r="K14" s="36"/>
      <c r="L14" s="36"/>
      <c r="M14" s="36"/>
      <c r="N14" s="36"/>
      <c r="O14" s="36"/>
      <c r="P14" s="36"/>
      <c r="Q14" s="36"/>
    </row>
    <row r="15" ht="19.5" customHeight="1" spans="1:17">
      <c r="A15" s="14" t="s">
        <v>89</v>
      </c>
      <c r="B15" s="14" t="s">
        <v>90</v>
      </c>
      <c r="C15" s="36">
        <f t="shared" si="0"/>
        <v>27.96</v>
      </c>
      <c r="D15" s="36">
        <v>27.96</v>
      </c>
      <c r="E15" s="36">
        <v>27.96</v>
      </c>
      <c r="F15" s="36"/>
      <c r="G15" s="36"/>
      <c r="H15" s="36">
        <v>27.964689</v>
      </c>
      <c r="I15" s="36"/>
      <c r="J15" s="36"/>
      <c r="K15" s="36"/>
      <c r="L15" s="36"/>
      <c r="M15" s="36"/>
      <c r="N15" s="36"/>
      <c r="O15" s="36"/>
      <c r="P15" s="36"/>
      <c r="Q15" s="36"/>
    </row>
    <row r="16" ht="19.5" customHeight="1" spans="1:17">
      <c r="A16" s="160" t="s">
        <v>91</v>
      </c>
      <c r="B16" s="160" t="s">
        <v>92</v>
      </c>
      <c r="C16" s="36">
        <f t="shared" si="0"/>
        <v>27.96</v>
      </c>
      <c r="D16" s="36">
        <v>27.96</v>
      </c>
      <c r="E16" s="36">
        <v>27.96</v>
      </c>
      <c r="F16" s="36"/>
      <c r="G16" s="36"/>
      <c r="H16" s="36">
        <v>27.964689</v>
      </c>
      <c r="I16" s="36"/>
      <c r="J16" s="36"/>
      <c r="K16" s="36"/>
      <c r="L16" s="36"/>
      <c r="M16" s="36"/>
      <c r="N16" s="36"/>
      <c r="O16" s="36"/>
      <c r="P16" s="36"/>
      <c r="Q16" s="36"/>
    </row>
    <row r="17" ht="19.5" customHeight="1" spans="1:17">
      <c r="A17" s="161" t="s">
        <v>93</v>
      </c>
      <c r="B17" s="161" t="s">
        <v>94</v>
      </c>
      <c r="C17" s="36">
        <f t="shared" si="0"/>
        <v>17.94</v>
      </c>
      <c r="D17" s="36">
        <v>17.94</v>
      </c>
      <c r="E17" s="36">
        <v>17.94</v>
      </c>
      <c r="F17" s="36"/>
      <c r="G17" s="36"/>
      <c r="H17" s="36">
        <v>17.94</v>
      </c>
      <c r="I17" s="36"/>
      <c r="J17" s="36"/>
      <c r="K17" s="36"/>
      <c r="L17" s="36"/>
      <c r="M17" s="36"/>
      <c r="N17" s="36"/>
      <c r="O17" s="36"/>
      <c r="P17" s="36"/>
      <c r="Q17" s="36"/>
    </row>
    <row r="18" ht="19.5" customHeight="1" spans="1:17">
      <c r="A18" s="161" t="s">
        <v>95</v>
      </c>
      <c r="B18" s="161" t="s">
        <v>96</v>
      </c>
      <c r="C18" s="36">
        <f t="shared" si="0"/>
        <v>8.44</v>
      </c>
      <c r="D18" s="36">
        <v>8.44</v>
      </c>
      <c r="E18" s="36">
        <v>8.44</v>
      </c>
      <c r="F18" s="36"/>
      <c r="G18" s="36"/>
      <c r="H18" s="36">
        <v>8.44</v>
      </c>
      <c r="I18" s="36"/>
      <c r="J18" s="36"/>
      <c r="K18" s="36"/>
      <c r="L18" s="36"/>
      <c r="M18" s="36"/>
      <c r="N18" s="36"/>
      <c r="O18" s="36"/>
      <c r="P18" s="36"/>
      <c r="Q18" s="36"/>
    </row>
    <row r="19" ht="19.5" customHeight="1" spans="1:17">
      <c r="A19" s="161" t="s">
        <v>97</v>
      </c>
      <c r="B19" s="161" t="s">
        <v>98</v>
      </c>
      <c r="C19" s="36">
        <f t="shared" si="0"/>
        <v>1.58</v>
      </c>
      <c r="D19" s="36">
        <v>1.58</v>
      </c>
      <c r="E19" s="36">
        <v>1.58</v>
      </c>
      <c r="F19" s="36"/>
      <c r="G19" s="36"/>
      <c r="H19" s="36">
        <v>1.58</v>
      </c>
      <c r="I19" s="36"/>
      <c r="J19" s="36"/>
      <c r="K19" s="36"/>
      <c r="L19" s="36"/>
      <c r="M19" s="36"/>
      <c r="N19" s="36"/>
      <c r="O19" s="36"/>
      <c r="P19" s="36"/>
      <c r="Q19" s="36"/>
    </row>
    <row r="20" ht="19.5" customHeight="1" spans="1:17">
      <c r="A20" s="14" t="s">
        <v>99</v>
      </c>
      <c r="B20" s="14" t="s">
        <v>100</v>
      </c>
      <c r="C20" s="36">
        <f t="shared" si="0"/>
        <v>20.21</v>
      </c>
      <c r="D20" s="36">
        <v>20.21</v>
      </c>
      <c r="E20" s="36">
        <v>20.21</v>
      </c>
      <c r="F20" s="36"/>
      <c r="G20" s="36"/>
      <c r="H20" s="36">
        <v>20.21</v>
      </c>
      <c r="I20" s="36"/>
      <c r="J20" s="36"/>
      <c r="K20" s="36"/>
      <c r="L20" s="36"/>
      <c r="M20" s="36"/>
      <c r="N20" s="36"/>
      <c r="O20" s="36"/>
      <c r="P20" s="36"/>
      <c r="Q20" s="36"/>
    </row>
    <row r="21" ht="19.5" customHeight="1" spans="1:17">
      <c r="A21" s="160" t="s">
        <v>101</v>
      </c>
      <c r="B21" s="160" t="s">
        <v>102</v>
      </c>
      <c r="C21" s="36">
        <f t="shared" si="0"/>
        <v>20.21</v>
      </c>
      <c r="D21" s="36">
        <v>20.21</v>
      </c>
      <c r="E21" s="36">
        <v>20.21</v>
      </c>
      <c r="F21" s="36"/>
      <c r="G21" s="36"/>
      <c r="H21" s="36">
        <v>20.21</v>
      </c>
      <c r="I21" s="36"/>
      <c r="J21" s="36"/>
      <c r="K21" s="36"/>
      <c r="L21" s="36"/>
      <c r="M21" s="36"/>
      <c r="N21" s="36"/>
      <c r="O21" s="36"/>
      <c r="P21" s="36"/>
      <c r="Q21" s="36"/>
    </row>
    <row r="22" ht="19.5" customHeight="1" spans="1:17">
      <c r="A22" s="161" t="s">
        <v>103</v>
      </c>
      <c r="B22" s="161" t="s">
        <v>104</v>
      </c>
      <c r="C22" s="36">
        <f t="shared" si="0"/>
        <v>20.21</v>
      </c>
      <c r="D22" s="36">
        <v>20.21</v>
      </c>
      <c r="E22" s="36">
        <v>20.21</v>
      </c>
      <c r="F22" s="36"/>
      <c r="G22" s="36"/>
      <c r="H22" s="36">
        <v>20.21</v>
      </c>
      <c r="I22" s="36"/>
      <c r="J22" s="36"/>
      <c r="K22" s="36"/>
      <c r="L22" s="36"/>
      <c r="M22" s="36"/>
      <c r="N22" s="36"/>
      <c r="O22" s="36"/>
      <c r="P22" s="36"/>
      <c r="Q22" s="36"/>
    </row>
    <row r="23" ht="17.25" customHeight="1" spans="1:17">
      <c r="A23" s="239" t="s">
        <v>105</v>
      </c>
      <c r="B23" s="240" t="s">
        <v>105</v>
      </c>
      <c r="C23" s="36">
        <f t="shared" ref="C23:H23" si="1">C7+C11+C15+C20</f>
        <v>546.283</v>
      </c>
      <c r="D23" s="36">
        <f t="shared" si="1"/>
        <v>301.56</v>
      </c>
      <c r="E23" s="36">
        <f t="shared" si="1"/>
        <v>301.56</v>
      </c>
      <c r="F23" s="36">
        <f t="shared" si="1"/>
        <v>244.723</v>
      </c>
      <c r="G23" s="36">
        <f t="shared" si="1"/>
        <v>144.723</v>
      </c>
      <c r="H23" s="36">
        <f t="shared" si="1"/>
        <v>446.284689</v>
      </c>
      <c r="I23" s="36"/>
      <c r="J23" s="36"/>
      <c r="K23" s="36"/>
      <c r="L23" s="36">
        <v>100</v>
      </c>
      <c r="M23" s="36"/>
      <c r="N23" s="36"/>
      <c r="O23" s="36"/>
      <c r="P23" s="36"/>
      <c r="Q23" s="36">
        <v>100</v>
      </c>
    </row>
  </sheetData>
  <mergeCells count="13">
    <mergeCell ref="A2:Q2"/>
    <mergeCell ref="A3:N3"/>
    <mergeCell ref="D4:E4"/>
    <mergeCell ref="F4:G4"/>
    <mergeCell ref="L4:Q4"/>
    <mergeCell ref="A23:B23"/>
    <mergeCell ref="A4:A5"/>
    <mergeCell ref="B4:B5"/>
    <mergeCell ref="C4:C5"/>
    <mergeCell ref="H4:H5"/>
    <mergeCell ref="I4:I5"/>
    <mergeCell ref="J4:J5"/>
    <mergeCell ref="K4:K5"/>
  </mergeCells>
  <printOptions horizontalCentered="1"/>
  <pageMargins left="0.751388888888889" right="0.751388888888889" top="1" bottom="1" header="0.5" footer="0.5"/>
  <pageSetup paperSize="9" scale="3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showZeros="0" topLeftCell="A19" workbookViewId="0">
      <selection activeCell="D7" sqref="D7:D25"/>
    </sheetView>
  </sheetViews>
  <sheetFormatPr defaultColWidth="9.13888888888889" defaultRowHeight="14.25" customHeight="1" outlineLevelCol="3"/>
  <cols>
    <col min="1" max="1" width="49.287037037037" customWidth="1"/>
    <col min="2" max="2" width="38.8518518518519" customWidth="1"/>
    <col min="3" max="3" width="52.7037037037037" customWidth="1"/>
    <col min="4" max="4" width="36.4259259259259" customWidth="1"/>
  </cols>
  <sheetData>
    <row r="1" customHeight="1" spans="1:4">
      <c r="A1" s="213"/>
      <c r="C1" s="214"/>
      <c r="D1" s="148" t="s">
        <v>106</v>
      </c>
    </row>
    <row r="2" ht="31.5" customHeight="1" spans="1:4">
      <c r="A2" s="56" t="s">
        <v>107</v>
      </c>
      <c r="B2" s="215"/>
      <c r="C2" s="214"/>
      <c r="D2" s="215"/>
    </row>
    <row r="3" ht="17.25" customHeight="1" spans="1:4">
      <c r="A3" s="116" t="str">
        <f>"单位名称："&amp;"曲靖市妇女联合会"</f>
        <v>单位名称：曲靖市妇女联合会</v>
      </c>
      <c r="B3" s="216"/>
      <c r="C3" s="214"/>
      <c r="D3" s="289" t="s">
        <v>2</v>
      </c>
    </row>
    <row r="4" ht="19.5" customHeight="1" spans="1:4">
      <c r="A4" s="10" t="s">
        <v>3</v>
      </c>
      <c r="B4" s="10"/>
      <c r="C4" s="217" t="s">
        <v>4</v>
      </c>
      <c r="D4" s="218"/>
    </row>
    <row r="5" ht="21.75" customHeight="1" spans="1:4">
      <c r="A5" s="10" t="s">
        <v>5</v>
      </c>
      <c r="B5" s="219" t="s">
        <v>6</v>
      </c>
      <c r="C5" s="220" t="s">
        <v>108</v>
      </c>
      <c r="D5" s="219" t="s">
        <v>6</v>
      </c>
    </row>
    <row r="6" ht="17.25" customHeight="1" spans="1:4">
      <c r="A6" s="10"/>
      <c r="B6" s="221"/>
      <c r="C6" s="220"/>
      <c r="D6" s="221"/>
    </row>
    <row r="7" ht="17.25" customHeight="1" spans="1:4">
      <c r="A7" s="14" t="s">
        <v>109</v>
      </c>
      <c r="B7" s="36">
        <v>446.28</v>
      </c>
      <c r="C7" s="14" t="s">
        <v>110</v>
      </c>
      <c r="D7" s="222">
        <v>446.28</v>
      </c>
    </row>
    <row r="8" ht="17.25" customHeight="1" spans="1:4">
      <c r="A8" s="14" t="s">
        <v>111</v>
      </c>
      <c r="B8" s="36">
        <v>446.28</v>
      </c>
      <c r="C8" s="223" t="str">
        <f>"(一)"&amp;"一般公共服务支出"</f>
        <v>(一)一般公共服务支出</v>
      </c>
      <c r="D8" s="224">
        <v>338.64</v>
      </c>
    </row>
    <row r="9" ht="17.25" customHeight="1" spans="1:4">
      <c r="A9" s="14" t="s">
        <v>112</v>
      </c>
      <c r="B9" s="36"/>
      <c r="C9" s="225" t="s">
        <v>113</v>
      </c>
      <c r="D9" s="17"/>
    </row>
    <row r="10" ht="17.25" customHeight="1" spans="1:4">
      <c r="A10" s="14" t="s">
        <v>114</v>
      </c>
      <c r="B10" s="36"/>
      <c r="C10" s="225" t="s">
        <v>115</v>
      </c>
      <c r="D10" s="17"/>
    </row>
    <row r="11" ht="17.25" customHeight="1" spans="1:4">
      <c r="A11" s="14" t="s">
        <v>116</v>
      </c>
      <c r="B11" s="36"/>
      <c r="C11" s="225" t="s">
        <v>117</v>
      </c>
      <c r="D11" s="17"/>
    </row>
    <row r="12" ht="17.25" customHeight="1" spans="1:4">
      <c r="A12" s="14" t="s">
        <v>111</v>
      </c>
      <c r="B12" s="36"/>
      <c r="C12" s="225" t="s">
        <v>118</v>
      </c>
      <c r="D12" s="224"/>
    </row>
    <row r="13" ht="17.25" customHeight="1" spans="1:4">
      <c r="A13" s="14" t="s">
        <v>112</v>
      </c>
      <c r="B13" s="36"/>
      <c r="C13" s="225" t="s">
        <v>119</v>
      </c>
      <c r="D13" s="224"/>
    </row>
    <row r="14" ht="17.25" customHeight="1" spans="1:4">
      <c r="A14" s="14" t="s">
        <v>114</v>
      </c>
      <c r="B14" s="36"/>
      <c r="C14" s="225" t="s">
        <v>120</v>
      </c>
      <c r="D14" s="224"/>
    </row>
    <row r="15" ht="17.25" customHeight="1" spans="1:4">
      <c r="A15" s="14"/>
      <c r="B15" s="36"/>
      <c r="C15" s="225" t="s">
        <v>121</v>
      </c>
      <c r="D15" s="224">
        <v>59.47</v>
      </c>
    </row>
    <row r="16" ht="17.25" customHeight="1" spans="1:4">
      <c r="A16" s="14"/>
      <c r="B16" s="36"/>
      <c r="C16" s="225" t="s">
        <v>122</v>
      </c>
      <c r="D16" s="224">
        <v>27.96</v>
      </c>
    </row>
    <row r="17" ht="17.25" customHeight="1" spans="1:4">
      <c r="A17" s="14"/>
      <c r="B17" s="36"/>
      <c r="C17" s="225" t="s">
        <v>123</v>
      </c>
      <c r="D17" s="224"/>
    </row>
    <row r="18" ht="17.25" customHeight="1" spans="1:4">
      <c r="A18" s="14"/>
      <c r="B18" s="36"/>
      <c r="C18" s="225" t="s">
        <v>124</v>
      </c>
      <c r="D18" s="224"/>
    </row>
    <row r="19" ht="17.25" customHeight="1" spans="1:4">
      <c r="A19" s="14"/>
      <c r="B19" s="36"/>
      <c r="C19" s="225" t="s">
        <v>125</v>
      </c>
      <c r="D19" s="224"/>
    </row>
    <row r="20" ht="17.25" customHeight="1" spans="1:4">
      <c r="A20" s="14"/>
      <c r="B20" s="36"/>
      <c r="C20" s="226" t="s">
        <v>126</v>
      </c>
      <c r="D20" s="227"/>
    </row>
    <row r="21" ht="17.25" customHeight="1" spans="1:4">
      <c r="A21" s="14"/>
      <c r="B21" s="36"/>
      <c r="C21" s="226" t="s">
        <v>127</v>
      </c>
      <c r="D21" s="36"/>
    </row>
    <row r="22" ht="17.25" customHeight="1" spans="1:4">
      <c r="A22" s="14"/>
      <c r="B22" s="36"/>
      <c r="C22" s="226" t="s">
        <v>128</v>
      </c>
      <c r="D22" s="36"/>
    </row>
    <row r="23" ht="17.25" customHeight="1" spans="1:4">
      <c r="A23" s="14"/>
      <c r="B23" s="36"/>
      <c r="C23" s="226" t="s">
        <v>129</v>
      </c>
      <c r="D23" s="36"/>
    </row>
    <row r="24" ht="17.25" customHeight="1" spans="1:4">
      <c r="A24" s="14"/>
      <c r="B24" s="36"/>
      <c r="C24" s="226" t="s">
        <v>130</v>
      </c>
      <c r="D24" s="36"/>
    </row>
    <row r="25" ht="17.25" customHeight="1" spans="1:4">
      <c r="A25" s="14"/>
      <c r="B25" s="36"/>
      <c r="C25" s="226" t="s">
        <v>131</v>
      </c>
      <c r="D25" s="36"/>
    </row>
    <row r="26" ht="17.25" customHeight="1" spans="1:4">
      <c r="A26" s="14"/>
      <c r="B26" s="36"/>
      <c r="C26" s="226" t="s">
        <v>132</v>
      </c>
      <c r="D26" s="36">
        <v>20.21</v>
      </c>
    </row>
    <row r="27" ht="17.25" customHeight="1" spans="1:4">
      <c r="A27" s="14"/>
      <c r="B27" s="36"/>
      <c r="C27" s="226" t="s">
        <v>133</v>
      </c>
      <c r="D27" s="36"/>
    </row>
    <row r="28" ht="17.25" customHeight="1" spans="1:4">
      <c r="A28" s="14"/>
      <c r="B28" s="36"/>
      <c r="C28" s="226" t="s">
        <v>134</v>
      </c>
      <c r="D28" s="36"/>
    </row>
    <row r="29" ht="17.25" customHeight="1" spans="1:4">
      <c r="A29" s="14"/>
      <c r="B29" s="36"/>
      <c r="C29" s="226" t="s">
        <v>135</v>
      </c>
      <c r="D29" s="36"/>
    </row>
    <row r="30" ht="17.25" customHeight="1" spans="1:4">
      <c r="A30" s="14"/>
      <c r="B30" s="36"/>
      <c r="C30" s="226" t="s">
        <v>136</v>
      </c>
      <c r="D30" s="36"/>
    </row>
    <row r="31" customHeight="1" spans="1:4">
      <c r="A31" s="14"/>
      <c r="B31" s="36"/>
      <c r="C31" s="14" t="s">
        <v>137</v>
      </c>
      <c r="D31" s="36"/>
    </row>
    <row r="32" ht="17.25" customHeight="1" spans="1:4">
      <c r="A32" s="220" t="s">
        <v>138</v>
      </c>
      <c r="B32" s="36">
        <v>446.28</v>
      </c>
      <c r="C32" s="220" t="s">
        <v>38</v>
      </c>
      <c r="D32" s="36">
        <f>D8+D15+D16+D26</f>
        <v>446.28</v>
      </c>
    </row>
  </sheetData>
  <mergeCells count="8">
    <mergeCell ref="A2:D2"/>
    <mergeCell ref="A3:B3"/>
    <mergeCell ref="A4:B4"/>
    <mergeCell ref="C4:D4"/>
    <mergeCell ref="A5:A6"/>
    <mergeCell ref="B5:B6"/>
    <mergeCell ref="C5:C6"/>
    <mergeCell ref="D5:D6"/>
  </mergeCells>
  <printOptions horizontalCentered="1"/>
  <pageMargins left="0.751388888888889" right="0.751388888888889" top="1" bottom="1" header="0.5" footer="0.5"/>
  <pageSetup paperSize="9" scale="5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A16" workbookViewId="0">
      <selection activeCell="D7" sqref="D7:D25"/>
    </sheetView>
  </sheetViews>
  <sheetFormatPr defaultColWidth="9.13888888888889" defaultRowHeight="14.25" customHeight="1" outlineLevelCol="6"/>
  <cols>
    <col min="1" max="1" width="20.1388888888889" customWidth="1"/>
    <col min="2" max="2" width="44" customWidth="1"/>
    <col min="3" max="3" width="24.287037037037" customWidth="1"/>
    <col min="4" max="4" width="16.5740740740741" customWidth="1"/>
    <col min="5" max="7" width="24.287037037037" customWidth="1"/>
  </cols>
  <sheetData>
    <row r="1" customHeight="1" spans="4:7">
      <c r="D1" s="206"/>
      <c r="F1" s="61"/>
      <c r="G1" s="44" t="s">
        <v>139</v>
      </c>
    </row>
    <row r="2" ht="39" customHeight="1" spans="1:7">
      <c r="A2" s="115" t="s">
        <v>140</v>
      </c>
      <c r="B2" s="115"/>
      <c r="C2" s="115"/>
      <c r="D2" s="115"/>
      <c r="E2" s="115"/>
      <c r="F2" s="115"/>
      <c r="G2" s="115"/>
    </row>
    <row r="3" ht="18" customHeight="1" spans="1:7">
      <c r="A3" s="4" t="str">
        <f>"单位名称："&amp;"曲靖市妇女联合会"</f>
        <v>单位名称：曲靖市妇女联合会</v>
      </c>
      <c r="F3" s="111"/>
      <c r="G3" s="289" t="s">
        <v>2</v>
      </c>
    </row>
    <row r="4" ht="20.25" customHeight="1" spans="1:7">
      <c r="A4" s="207" t="s">
        <v>141</v>
      </c>
      <c r="B4" s="208"/>
      <c r="C4" s="71" t="s">
        <v>44</v>
      </c>
      <c r="D4" s="209" t="s">
        <v>64</v>
      </c>
      <c r="E4" s="10"/>
      <c r="F4" s="10"/>
      <c r="G4" s="10" t="s">
        <v>65</v>
      </c>
    </row>
    <row r="5" ht="20.25" customHeight="1" spans="1:7">
      <c r="A5" s="210" t="s">
        <v>62</v>
      </c>
      <c r="B5" s="210" t="s">
        <v>63</v>
      </c>
      <c r="C5" s="10"/>
      <c r="D5" s="70" t="s">
        <v>46</v>
      </c>
      <c r="E5" s="70" t="s">
        <v>142</v>
      </c>
      <c r="F5" s="70" t="s">
        <v>143</v>
      </c>
      <c r="G5" s="10"/>
    </row>
    <row r="6" ht="13.5" customHeight="1" spans="1:7">
      <c r="A6" s="210" t="s">
        <v>144</v>
      </c>
      <c r="B6" s="210" t="s">
        <v>145</v>
      </c>
      <c r="C6" s="210" t="s">
        <v>146</v>
      </c>
      <c r="D6" s="121" t="s">
        <v>147</v>
      </c>
      <c r="E6" s="121" t="s">
        <v>148</v>
      </c>
      <c r="F6" s="121" t="s">
        <v>149</v>
      </c>
      <c r="G6" s="169">
        <v>7</v>
      </c>
    </row>
    <row r="7" ht="18" customHeight="1" spans="1:7">
      <c r="A7" s="14" t="s">
        <v>73</v>
      </c>
      <c r="B7" s="14" t="s">
        <v>74</v>
      </c>
      <c r="C7" s="36">
        <v>338.64</v>
      </c>
      <c r="D7" s="36">
        <f>E7+F7</f>
        <v>193.918296</v>
      </c>
      <c r="E7" s="36">
        <v>161.298296</v>
      </c>
      <c r="F7" s="36">
        <v>32.62</v>
      </c>
      <c r="G7" s="36">
        <v>144.723</v>
      </c>
    </row>
    <row r="8" ht="18" customHeight="1" spans="1:7">
      <c r="A8" s="160" t="s">
        <v>75</v>
      </c>
      <c r="B8" s="160" t="s">
        <v>76</v>
      </c>
      <c r="C8" s="36">
        <v>338.64</v>
      </c>
      <c r="D8" s="36">
        <f>E8+F8</f>
        <v>193.918296</v>
      </c>
      <c r="E8" s="36">
        <v>161.298296</v>
      </c>
      <c r="F8" s="36">
        <v>32.62</v>
      </c>
      <c r="G8" s="36">
        <v>144.723</v>
      </c>
    </row>
    <row r="9" ht="18" customHeight="1" spans="1:7">
      <c r="A9" s="161" t="s">
        <v>77</v>
      </c>
      <c r="B9" s="161" t="s">
        <v>78</v>
      </c>
      <c r="C9" s="36">
        <v>193.92</v>
      </c>
      <c r="D9" s="36">
        <f>E9+F9</f>
        <v>193.92</v>
      </c>
      <c r="E9" s="36">
        <v>161.3</v>
      </c>
      <c r="F9" s="36">
        <v>32.62</v>
      </c>
      <c r="G9" s="36"/>
    </row>
    <row r="10" ht="18" customHeight="1" spans="1:7">
      <c r="A10" s="161" t="s">
        <v>79</v>
      </c>
      <c r="B10" s="161" t="s">
        <v>80</v>
      </c>
      <c r="C10" s="36">
        <v>144.72</v>
      </c>
      <c r="D10" s="36"/>
      <c r="E10" s="36"/>
      <c r="F10" s="36"/>
      <c r="G10" s="36">
        <v>144.723</v>
      </c>
    </row>
    <row r="11" ht="18" customHeight="1" spans="1:7">
      <c r="A11" s="14" t="s">
        <v>81</v>
      </c>
      <c r="B11" s="14" t="s">
        <v>82</v>
      </c>
      <c r="C11" s="36">
        <v>59.47</v>
      </c>
      <c r="D11" s="36">
        <f>E11+F11</f>
        <v>59.468928</v>
      </c>
      <c r="E11" s="36">
        <v>54.728928</v>
      </c>
      <c r="F11" s="36">
        <v>4.74</v>
      </c>
      <c r="G11" s="36"/>
    </row>
    <row r="12" ht="18" customHeight="1" spans="1:7">
      <c r="A12" s="160" t="s">
        <v>83</v>
      </c>
      <c r="B12" s="160" t="s">
        <v>84</v>
      </c>
      <c r="C12" s="36">
        <v>59.47</v>
      </c>
      <c r="D12" s="36">
        <f>E12+F12</f>
        <v>59.4724</v>
      </c>
      <c r="E12" s="36">
        <f>E13+E14</f>
        <v>54.7324</v>
      </c>
      <c r="F12" s="36">
        <v>4.74</v>
      </c>
      <c r="G12" s="36"/>
    </row>
    <row r="13" ht="18" customHeight="1" spans="1:7">
      <c r="A13" s="161" t="s">
        <v>85</v>
      </c>
      <c r="B13" s="161" t="s">
        <v>86</v>
      </c>
      <c r="C13" s="36">
        <v>36.88</v>
      </c>
      <c r="D13" s="36">
        <f>E13+F13</f>
        <v>36.8824</v>
      </c>
      <c r="E13" s="36">
        <v>32.1424</v>
      </c>
      <c r="F13" s="36">
        <v>4.74</v>
      </c>
      <c r="G13" s="36"/>
    </row>
    <row r="14" ht="18" customHeight="1" spans="1:7">
      <c r="A14" s="161" t="s">
        <v>87</v>
      </c>
      <c r="B14" s="161" t="s">
        <v>88</v>
      </c>
      <c r="C14" s="36">
        <v>22.59</v>
      </c>
      <c r="D14" s="36">
        <v>22.586528</v>
      </c>
      <c r="E14" s="36">
        <v>22.59</v>
      </c>
      <c r="F14" s="36"/>
      <c r="G14" s="36"/>
    </row>
    <row r="15" ht="18" customHeight="1" spans="1:7">
      <c r="A15" s="14" t="s">
        <v>89</v>
      </c>
      <c r="B15" s="14" t="s">
        <v>90</v>
      </c>
      <c r="C15" s="36">
        <v>27.964689</v>
      </c>
      <c r="D15" s="36">
        <v>27.964689</v>
      </c>
      <c r="E15" s="36">
        <v>27.964689</v>
      </c>
      <c r="F15" s="36"/>
      <c r="G15" s="36"/>
    </row>
    <row r="16" ht="18" customHeight="1" spans="1:7">
      <c r="A16" s="160" t="s">
        <v>91</v>
      </c>
      <c r="B16" s="160" t="s">
        <v>92</v>
      </c>
      <c r="C16" s="36">
        <v>27.964689</v>
      </c>
      <c r="D16" s="36">
        <v>27.964689</v>
      </c>
      <c r="E16" s="36">
        <v>27.964689</v>
      </c>
      <c r="F16" s="36"/>
      <c r="G16" s="36"/>
    </row>
    <row r="17" ht="18" customHeight="1" spans="1:7">
      <c r="A17" s="161" t="s">
        <v>93</v>
      </c>
      <c r="B17" s="161" t="s">
        <v>94</v>
      </c>
      <c r="C17" s="36">
        <v>17.940822</v>
      </c>
      <c r="D17" s="36">
        <v>17.940822</v>
      </c>
      <c r="E17" s="36">
        <v>17.94</v>
      </c>
      <c r="F17" s="36"/>
      <c r="G17" s="36"/>
    </row>
    <row r="18" ht="18" customHeight="1" spans="1:7">
      <c r="A18" s="161" t="s">
        <v>95</v>
      </c>
      <c r="B18" s="161" t="s">
        <v>96</v>
      </c>
      <c r="C18" s="36">
        <v>8.440876</v>
      </c>
      <c r="D18" s="36">
        <v>8.440876</v>
      </c>
      <c r="E18" s="36">
        <v>8.44</v>
      </c>
      <c r="F18" s="36"/>
      <c r="G18" s="36"/>
    </row>
    <row r="19" ht="18" customHeight="1" spans="1:7">
      <c r="A19" s="161" t="s">
        <v>97</v>
      </c>
      <c r="B19" s="161" t="s">
        <v>98</v>
      </c>
      <c r="C19" s="36">
        <v>1.582991</v>
      </c>
      <c r="D19" s="36">
        <v>1.582991</v>
      </c>
      <c r="E19" s="36">
        <v>1.58</v>
      </c>
      <c r="F19" s="36"/>
      <c r="G19" s="36"/>
    </row>
    <row r="20" ht="18" customHeight="1" spans="1:7">
      <c r="A20" s="14" t="s">
        <v>99</v>
      </c>
      <c r="B20" s="14" t="s">
        <v>100</v>
      </c>
      <c r="C20" s="36">
        <v>20.214312</v>
      </c>
      <c r="D20" s="36">
        <v>20.214312</v>
      </c>
      <c r="E20" s="36">
        <v>20.21</v>
      </c>
      <c r="F20" s="36"/>
      <c r="G20" s="36"/>
    </row>
    <row r="21" ht="18" customHeight="1" spans="1:7">
      <c r="A21" s="160" t="s">
        <v>101</v>
      </c>
      <c r="B21" s="160" t="s">
        <v>102</v>
      </c>
      <c r="C21" s="36">
        <v>20.214312</v>
      </c>
      <c r="D21" s="36">
        <v>20.214312</v>
      </c>
      <c r="E21" s="36">
        <v>20.21</v>
      </c>
      <c r="F21" s="36"/>
      <c r="G21" s="36"/>
    </row>
    <row r="22" ht="18" customHeight="1" spans="1:7">
      <c r="A22" s="161" t="s">
        <v>103</v>
      </c>
      <c r="B22" s="161" t="s">
        <v>104</v>
      </c>
      <c r="C22" s="36">
        <v>20.214312</v>
      </c>
      <c r="D22" s="36">
        <v>20.214312</v>
      </c>
      <c r="E22" s="36">
        <v>20.21</v>
      </c>
      <c r="F22" s="36"/>
      <c r="G22" s="36"/>
    </row>
    <row r="23" ht="18" customHeight="1" spans="1:7">
      <c r="A23" s="211" t="s">
        <v>105</v>
      </c>
      <c r="B23" s="212" t="s">
        <v>105</v>
      </c>
      <c r="C23" s="36">
        <f>D23+G23</f>
        <v>446.284913</v>
      </c>
      <c r="D23" s="36">
        <f>E23+F23</f>
        <v>301.561913</v>
      </c>
      <c r="E23" s="36">
        <f>E7+E11+E15+E20</f>
        <v>264.201913</v>
      </c>
      <c r="F23" s="36">
        <f>F11+F7</f>
        <v>37.36</v>
      </c>
      <c r="G23" s="36">
        <v>144.723</v>
      </c>
    </row>
  </sheetData>
  <mergeCells count="7">
    <mergeCell ref="A2:G2"/>
    <mergeCell ref="A3:E3"/>
    <mergeCell ref="A4:B4"/>
    <mergeCell ref="D4:F4"/>
    <mergeCell ref="A23:B23"/>
    <mergeCell ref="C4:C5"/>
    <mergeCell ref="G4:G5"/>
  </mergeCells>
  <printOptions horizontalCentered="1"/>
  <pageMargins left="0.751388888888889" right="0.751388888888889" top="1" bottom="1" header="0.5" footer="0.5"/>
  <pageSetup paperSize="9" scale="67"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117"/>
  <sheetViews>
    <sheetView showGridLines="0" showZeros="0" workbookViewId="0">
      <selection activeCell="D7" sqref="D7:D25"/>
    </sheetView>
  </sheetViews>
  <sheetFormatPr defaultColWidth="8.88888888888889" defaultRowHeight="14.4"/>
  <cols>
    <col min="1" max="2" width="8.88888888888889" style="176"/>
    <col min="3" max="3" width="36.3333333333333" style="176" customWidth="1"/>
    <col min="4" max="15" width="8.88888888888889" style="176"/>
    <col min="16" max="16" width="32.4444444444444" style="176" customWidth="1"/>
    <col min="17" max="16384" width="8.88888888888889" style="176"/>
  </cols>
  <sheetData>
    <row r="1" s="176" customFormat="1" spans="1:26">
      <c r="A1" s="177"/>
      <c r="B1" s="178"/>
      <c r="C1" s="177"/>
      <c r="D1" s="177"/>
      <c r="E1" s="179"/>
      <c r="F1" s="179"/>
      <c r="G1" s="179"/>
      <c r="H1" s="179"/>
      <c r="I1" s="179"/>
      <c r="J1" s="179"/>
      <c r="K1" s="179"/>
      <c r="L1" s="179"/>
      <c r="M1" s="179"/>
      <c r="N1" s="177"/>
      <c r="O1" s="178"/>
      <c r="P1" s="194"/>
      <c r="Q1" s="177"/>
      <c r="R1" s="179"/>
      <c r="S1" s="179"/>
      <c r="T1" s="179"/>
      <c r="U1" s="179"/>
      <c r="V1" s="179"/>
      <c r="W1" s="198"/>
      <c r="X1" s="179"/>
      <c r="Y1" s="194"/>
      <c r="Z1" s="203" t="s">
        <v>150</v>
      </c>
    </row>
    <row r="2" s="176" customFormat="1" ht="28.2" spans="1:26">
      <c r="A2" s="180" t="s">
        <v>151</v>
      </c>
      <c r="B2" s="180"/>
      <c r="C2" s="180"/>
      <c r="D2" s="180"/>
      <c r="E2" s="180"/>
      <c r="F2" s="180"/>
      <c r="G2" s="180"/>
      <c r="H2" s="180"/>
      <c r="I2" s="180"/>
      <c r="J2" s="180"/>
      <c r="K2" s="180"/>
      <c r="L2" s="180"/>
      <c r="M2" s="180"/>
      <c r="N2" s="180"/>
      <c r="O2" s="180"/>
      <c r="P2" s="180"/>
      <c r="Q2" s="180"/>
      <c r="R2" s="180"/>
      <c r="S2" s="180"/>
      <c r="T2" s="180"/>
      <c r="U2" s="180"/>
      <c r="V2" s="180"/>
      <c r="W2" s="180"/>
      <c r="X2" s="199"/>
      <c r="Y2" s="199"/>
      <c r="Z2" s="199"/>
    </row>
    <row r="3" s="176" customFormat="1" spans="1:26">
      <c r="A3" s="181" t="s">
        <v>152</v>
      </c>
      <c r="B3" s="182"/>
      <c r="C3" s="183"/>
      <c r="D3" s="183"/>
      <c r="E3" s="183"/>
      <c r="F3" s="184"/>
      <c r="G3" s="184"/>
      <c r="H3" s="184"/>
      <c r="I3" s="184"/>
      <c r="J3" s="184"/>
      <c r="K3" s="184"/>
      <c r="L3" s="184"/>
      <c r="M3" s="184"/>
      <c r="N3" s="195"/>
      <c r="O3" s="196"/>
      <c r="P3" s="195"/>
      <c r="Q3" s="195"/>
      <c r="R3" s="184"/>
      <c r="S3" s="184"/>
      <c r="T3" s="184"/>
      <c r="U3" s="184"/>
      <c r="V3" s="184"/>
      <c r="W3" s="200"/>
      <c r="X3" s="184"/>
      <c r="Y3" s="204"/>
      <c r="Z3" s="200" t="s">
        <v>41</v>
      </c>
    </row>
    <row r="4" s="176" customFormat="1" spans="1:26">
      <c r="A4" s="185" t="s">
        <v>4</v>
      </c>
      <c r="B4" s="186"/>
      <c r="C4" s="186"/>
      <c r="D4" s="186"/>
      <c r="E4" s="186"/>
      <c r="F4" s="186"/>
      <c r="G4" s="186"/>
      <c r="H4" s="186"/>
      <c r="I4" s="186"/>
      <c r="J4" s="186"/>
      <c r="K4" s="186"/>
      <c r="L4" s="186"/>
      <c r="M4" s="197"/>
      <c r="N4" s="185" t="s">
        <v>4</v>
      </c>
      <c r="O4" s="186"/>
      <c r="P4" s="186"/>
      <c r="Q4" s="186"/>
      <c r="R4" s="186"/>
      <c r="S4" s="186"/>
      <c r="T4" s="186"/>
      <c r="U4" s="186"/>
      <c r="V4" s="186"/>
      <c r="W4" s="186"/>
      <c r="X4" s="186"/>
      <c r="Y4" s="186"/>
      <c r="Z4" s="197"/>
    </row>
    <row r="5" s="176" customFormat="1" spans="1:26">
      <c r="A5" s="187" t="s">
        <v>153</v>
      </c>
      <c r="B5" s="188"/>
      <c r="C5" s="189"/>
      <c r="D5" s="190" t="s">
        <v>44</v>
      </c>
      <c r="E5" s="187" t="s">
        <v>47</v>
      </c>
      <c r="F5" s="188"/>
      <c r="G5" s="189"/>
      <c r="H5" s="187" t="s">
        <v>48</v>
      </c>
      <c r="I5" s="188"/>
      <c r="J5" s="189"/>
      <c r="K5" s="187" t="s">
        <v>49</v>
      </c>
      <c r="L5" s="188"/>
      <c r="M5" s="189"/>
      <c r="N5" s="187" t="s">
        <v>154</v>
      </c>
      <c r="O5" s="188"/>
      <c r="P5" s="189"/>
      <c r="Q5" s="190" t="s">
        <v>44</v>
      </c>
      <c r="R5" s="187" t="s">
        <v>47</v>
      </c>
      <c r="S5" s="188"/>
      <c r="T5" s="189"/>
      <c r="U5" s="187" t="s">
        <v>48</v>
      </c>
      <c r="V5" s="188"/>
      <c r="W5" s="189"/>
      <c r="X5" s="185" t="s">
        <v>49</v>
      </c>
      <c r="Y5" s="186"/>
      <c r="Z5" s="197"/>
    </row>
    <row r="6" s="176" customFormat="1" spans="1:26">
      <c r="A6" s="191" t="s">
        <v>155</v>
      </c>
      <c r="B6" s="191" t="s">
        <v>156</v>
      </c>
      <c r="C6" s="191" t="s">
        <v>63</v>
      </c>
      <c r="D6" s="192"/>
      <c r="E6" s="191" t="s">
        <v>46</v>
      </c>
      <c r="F6" s="191" t="s">
        <v>64</v>
      </c>
      <c r="G6" s="191" t="s">
        <v>65</v>
      </c>
      <c r="H6" s="191" t="s">
        <v>46</v>
      </c>
      <c r="I6" s="191" t="s">
        <v>64</v>
      </c>
      <c r="J6" s="191" t="s">
        <v>65</v>
      </c>
      <c r="K6" s="191" t="s">
        <v>46</v>
      </c>
      <c r="L6" s="191" t="s">
        <v>64</v>
      </c>
      <c r="M6" s="191" t="s">
        <v>65</v>
      </c>
      <c r="N6" s="191" t="s">
        <v>155</v>
      </c>
      <c r="O6" s="191" t="s">
        <v>156</v>
      </c>
      <c r="P6" s="191" t="s">
        <v>63</v>
      </c>
      <c r="Q6" s="192"/>
      <c r="R6" s="191" t="s">
        <v>46</v>
      </c>
      <c r="S6" s="191" t="s">
        <v>64</v>
      </c>
      <c r="T6" s="191" t="s">
        <v>65</v>
      </c>
      <c r="U6" s="191" t="s">
        <v>46</v>
      </c>
      <c r="V6" s="191" t="s">
        <v>64</v>
      </c>
      <c r="W6" s="191" t="s">
        <v>65</v>
      </c>
      <c r="X6" s="201" t="s">
        <v>46</v>
      </c>
      <c r="Y6" s="201" t="s">
        <v>64</v>
      </c>
      <c r="Z6" s="201" t="s">
        <v>65</v>
      </c>
    </row>
    <row r="7" s="176" customFormat="1" spans="1:26">
      <c r="A7" s="193" t="s">
        <v>144</v>
      </c>
      <c r="B7" s="193" t="s">
        <v>145</v>
      </c>
      <c r="C7" s="193" t="s">
        <v>146</v>
      </c>
      <c r="D7" s="193" t="s">
        <v>147</v>
      </c>
      <c r="E7" s="193" t="s">
        <v>148</v>
      </c>
      <c r="F7" s="193" t="s">
        <v>149</v>
      </c>
      <c r="G7" s="193" t="s">
        <v>157</v>
      </c>
      <c r="H7" s="193" t="s">
        <v>158</v>
      </c>
      <c r="I7" s="193" t="s">
        <v>159</v>
      </c>
      <c r="J7" s="193" t="s">
        <v>160</v>
      </c>
      <c r="K7" s="193" t="s">
        <v>161</v>
      </c>
      <c r="L7" s="193" t="s">
        <v>162</v>
      </c>
      <c r="M7" s="193" t="s">
        <v>163</v>
      </c>
      <c r="N7" s="193" t="s">
        <v>164</v>
      </c>
      <c r="O7" s="193" t="s">
        <v>165</v>
      </c>
      <c r="P7" s="193" t="s">
        <v>166</v>
      </c>
      <c r="Q7" s="193" t="s">
        <v>167</v>
      </c>
      <c r="R7" s="193" t="s">
        <v>168</v>
      </c>
      <c r="S7" s="193" t="s">
        <v>169</v>
      </c>
      <c r="T7" s="193" t="s">
        <v>170</v>
      </c>
      <c r="U7" s="193" t="s">
        <v>171</v>
      </c>
      <c r="V7" s="193" t="s">
        <v>172</v>
      </c>
      <c r="W7" s="193" t="s">
        <v>173</v>
      </c>
      <c r="X7" s="202" t="s">
        <v>174</v>
      </c>
      <c r="Y7" s="202" t="s">
        <v>175</v>
      </c>
      <c r="Z7" s="202" t="s">
        <v>176</v>
      </c>
    </row>
    <row r="8" s="176" customFormat="1" spans="1:26">
      <c r="A8" s="191" t="s">
        <v>177</v>
      </c>
      <c r="B8" s="191" t="s">
        <v>178</v>
      </c>
      <c r="C8" s="191" t="s">
        <v>179</v>
      </c>
      <c r="D8" s="191">
        <f t="shared" ref="D8:G8" si="0">D9+D10+D11+D12</f>
        <v>222.06</v>
      </c>
      <c r="E8" s="191">
        <f t="shared" si="0"/>
        <v>222.06</v>
      </c>
      <c r="F8" s="191">
        <f t="shared" si="0"/>
        <v>222.06</v>
      </c>
      <c r="G8" s="191">
        <f t="shared" si="0"/>
        <v>0</v>
      </c>
      <c r="H8" s="191"/>
      <c r="I8" s="191"/>
      <c r="J8" s="191"/>
      <c r="K8" s="191"/>
      <c r="L8" s="191"/>
      <c r="M8" s="191"/>
      <c r="N8" s="191" t="s">
        <v>180</v>
      </c>
      <c r="O8" s="191" t="s">
        <v>178</v>
      </c>
      <c r="P8" s="191" t="s">
        <v>181</v>
      </c>
      <c r="Q8" s="191">
        <f t="shared" ref="Q8:Q21" si="1">R8</f>
        <v>222.06</v>
      </c>
      <c r="R8" s="191">
        <f t="shared" ref="R8:R21" si="2">S8</f>
        <v>222.06</v>
      </c>
      <c r="S8" s="191">
        <f>S9+S10+S11+S14+S16+S17+S18+S19+S21</f>
        <v>222.06</v>
      </c>
      <c r="T8" s="191"/>
      <c r="U8" s="191"/>
      <c r="V8" s="191"/>
      <c r="W8" s="191"/>
      <c r="X8" s="191"/>
      <c r="Y8" s="191"/>
      <c r="Z8" s="205"/>
    </row>
    <row r="9" s="176" customFormat="1" spans="1:26">
      <c r="A9" s="191" t="s">
        <v>178</v>
      </c>
      <c r="B9" s="191" t="s">
        <v>182</v>
      </c>
      <c r="C9" s="191" t="s">
        <v>183</v>
      </c>
      <c r="D9" s="191">
        <f t="shared" ref="D9:D12" si="3">E9</f>
        <v>156.02</v>
      </c>
      <c r="E9" s="191">
        <f t="shared" ref="E9:E12" si="4">F9+G9</f>
        <v>156.02</v>
      </c>
      <c r="F9" s="191">
        <v>156.02</v>
      </c>
      <c r="G9" s="191"/>
      <c r="H9" s="191"/>
      <c r="I9" s="191"/>
      <c r="J9" s="191"/>
      <c r="K9" s="191"/>
      <c r="L9" s="191"/>
      <c r="M9" s="191"/>
      <c r="N9" s="191" t="s">
        <v>178</v>
      </c>
      <c r="O9" s="191" t="s">
        <v>182</v>
      </c>
      <c r="P9" s="191" t="s">
        <v>184</v>
      </c>
      <c r="Q9" s="191">
        <f t="shared" si="1"/>
        <v>56.58</v>
      </c>
      <c r="R9" s="191">
        <f t="shared" si="2"/>
        <v>56.58</v>
      </c>
      <c r="S9" s="191">
        <v>56.58</v>
      </c>
      <c r="T9" s="191"/>
      <c r="U9" s="191"/>
      <c r="V9" s="191"/>
      <c r="W9" s="191"/>
      <c r="X9" s="191"/>
      <c r="Y9" s="191"/>
      <c r="Z9" s="205"/>
    </row>
    <row r="10" s="176" customFormat="1" spans="1:26">
      <c r="A10" s="191" t="s">
        <v>178</v>
      </c>
      <c r="B10" s="191" t="s">
        <v>185</v>
      </c>
      <c r="C10" s="191" t="s">
        <v>186</v>
      </c>
      <c r="D10" s="191">
        <f t="shared" si="3"/>
        <v>40.55</v>
      </c>
      <c r="E10" s="191">
        <f t="shared" si="4"/>
        <v>40.55</v>
      </c>
      <c r="F10" s="191">
        <v>40.55</v>
      </c>
      <c r="G10" s="191"/>
      <c r="H10" s="191"/>
      <c r="I10" s="191"/>
      <c r="J10" s="191"/>
      <c r="K10" s="191"/>
      <c r="L10" s="191"/>
      <c r="M10" s="191"/>
      <c r="N10" s="191" t="s">
        <v>178</v>
      </c>
      <c r="O10" s="191" t="s">
        <v>185</v>
      </c>
      <c r="P10" s="191" t="s">
        <v>187</v>
      </c>
      <c r="Q10" s="191">
        <f t="shared" si="1"/>
        <v>75.05</v>
      </c>
      <c r="R10" s="191">
        <f t="shared" si="2"/>
        <v>75.05</v>
      </c>
      <c r="S10" s="191">
        <v>75.05</v>
      </c>
      <c r="T10" s="191"/>
      <c r="U10" s="191"/>
      <c r="V10" s="191"/>
      <c r="W10" s="191"/>
      <c r="X10" s="191"/>
      <c r="Y10" s="191"/>
      <c r="Z10" s="205"/>
    </row>
    <row r="11" s="176" customFormat="1" spans="1:26">
      <c r="A11" s="191" t="s">
        <v>178</v>
      </c>
      <c r="B11" s="191" t="s">
        <v>188</v>
      </c>
      <c r="C11" s="191" t="s">
        <v>189</v>
      </c>
      <c r="D11" s="191">
        <f t="shared" si="3"/>
        <v>20.21</v>
      </c>
      <c r="E11" s="191">
        <f t="shared" si="4"/>
        <v>20.21</v>
      </c>
      <c r="F11" s="191">
        <v>20.21</v>
      </c>
      <c r="G11" s="191"/>
      <c r="H11" s="191" t="s">
        <v>178</v>
      </c>
      <c r="I11" s="191"/>
      <c r="J11" s="191"/>
      <c r="K11" s="191" t="s">
        <v>178</v>
      </c>
      <c r="L11" s="191"/>
      <c r="M11" s="191"/>
      <c r="N11" s="191" t="s">
        <v>178</v>
      </c>
      <c r="O11" s="191" t="s">
        <v>188</v>
      </c>
      <c r="P11" s="191" t="s">
        <v>190</v>
      </c>
      <c r="Q11" s="191">
        <f t="shared" si="1"/>
        <v>24.39</v>
      </c>
      <c r="R11" s="191">
        <f t="shared" si="2"/>
        <v>24.39</v>
      </c>
      <c r="S11" s="191">
        <v>24.39</v>
      </c>
      <c r="T11" s="191"/>
      <c r="U11" s="191"/>
      <c r="V11" s="191"/>
      <c r="W11" s="191"/>
      <c r="X11" s="191"/>
      <c r="Y11" s="191"/>
      <c r="Z11" s="205"/>
    </row>
    <row r="12" s="176" customFormat="1" spans="1:26">
      <c r="A12" s="191" t="s">
        <v>178</v>
      </c>
      <c r="B12" s="191" t="s">
        <v>191</v>
      </c>
      <c r="C12" s="191" t="s">
        <v>192</v>
      </c>
      <c r="D12" s="191">
        <f t="shared" si="3"/>
        <v>5.28</v>
      </c>
      <c r="E12" s="191">
        <f t="shared" si="4"/>
        <v>5.28</v>
      </c>
      <c r="F12" s="191">
        <v>5.28</v>
      </c>
      <c r="G12" s="191"/>
      <c r="H12" s="191" t="s">
        <v>178</v>
      </c>
      <c r="I12" s="191"/>
      <c r="J12" s="191"/>
      <c r="K12" s="191" t="s">
        <v>178</v>
      </c>
      <c r="L12" s="191"/>
      <c r="M12" s="191"/>
      <c r="N12" s="191" t="s">
        <v>178</v>
      </c>
      <c r="O12" s="191" t="s">
        <v>193</v>
      </c>
      <c r="P12" s="191" t="s">
        <v>194</v>
      </c>
      <c r="Q12" s="191">
        <f t="shared" si="1"/>
        <v>0</v>
      </c>
      <c r="R12" s="191">
        <f t="shared" si="2"/>
        <v>0</v>
      </c>
      <c r="S12" s="191"/>
      <c r="T12" s="191"/>
      <c r="U12" s="191" t="s">
        <v>178</v>
      </c>
      <c r="V12" s="191"/>
      <c r="W12" s="191"/>
      <c r="X12" s="191" t="s">
        <v>178</v>
      </c>
      <c r="Y12" s="191"/>
      <c r="Z12" s="205"/>
    </row>
    <row r="13" s="176" customFormat="1" spans="1:26">
      <c r="A13" s="191" t="s">
        <v>195</v>
      </c>
      <c r="B13" s="191" t="s">
        <v>178</v>
      </c>
      <c r="C13" s="191" t="s">
        <v>196</v>
      </c>
      <c r="D13" s="191">
        <f t="shared" ref="D13:G13" si="5">D14+D15+D16+D17+D18+D19+D20+D21+D22+D23</f>
        <v>177.93</v>
      </c>
      <c r="E13" s="191">
        <f t="shared" si="5"/>
        <v>177.93</v>
      </c>
      <c r="F13" s="191">
        <f t="shared" si="5"/>
        <v>37.36</v>
      </c>
      <c r="G13" s="191">
        <f t="shared" si="5"/>
        <v>140.57</v>
      </c>
      <c r="H13" s="191" t="s">
        <v>178</v>
      </c>
      <c r="I13" s="191"/>
      <c r="J13" s="191"/>
      <c r="K13" s="191" t="s">
        <v>178</v>
      </c>
      <c r="L13" s="191"/>
      <c r="M13" s="191"/>
      <c r="N13" s="191" t="s">
        <v>178</v>
      </c>
      <c r="O13" s="191" t="s">
        <v>197</v>
      </c>
      <c r="P13" s="191" t="s">
        <v>198</v>
      </c>
      <c r="Q13" s="191">
        <f t="shared" si="1"/>
        <v>0</v>
      </c>
      <c r="R13" s="191">
        <f t="shared" si="2"/>
        <v>0</v>
      </c>
      <c r="S13" s="191"/>
      <c r="T13" s="191"/>
      <c r="U13" s="191"/>
      <c r="V13" s="191"/>
      <c r="W13" s="191"/>
      <c r="X13" s="191"/>
      <c r="Y13" s="191"/>
      <c r="Z13" s="205"/>
    </row>
    <row r="14" s="176" customFormat="1" spans="1:26">
      <c r="A14" s="191" t="s">
        <v>178</v>
      </c>
      <c r="B14" s="191" t="s">
        <v>182</v>
      </c>
      <c r="C14" s="191" t="s">
        <v>199</v>
      </c>
      <c r="D14" s="191">
        <f t="shared" ref="D14:D23" si="6">E14</f>
        <v>74.71</v>
      </c>
      <c r="E14" s="191">
        <f t="shared" ref="E14:E23" si="7">F14+G14</f>
        <v>74.71</v>
      </c>
      <c r="F14" s="191">
        <v>32.63</v>
      </c>
      <c r="G14" s="191">
        <v>42.08</v>
      </c>
      <c r="H14" s="191"/>
      <c r="I14" s="191"/>
      <c r="J14" s="191"/>
      <c r="K14" s="191" t="s">
        <v>178</v>
      </c>
      <c r="L14" s="191"/>
      <c r="M14" s="191"/>
      <c r="N14" s="191" t="s">
        <v>178</v>
      </c>
      <c r="O14" s="191" t="s">
        <v>200</v>
      </c>
      <c r="P14" s="191" t="s">
        <v>201</v>
      </c>
      <c r="Q14" s="191">
        <f t="shared" si="1"/>
        <v>22.59</v>
      </c>
      <c r="R14" s="191">
        <f t="shared" si="2"/>
        <v>22.59</v>
      </c>
      <c r="S14" s="191">
        <v>22.59</v>
      </c>
      <c r="T14" s="191"/>
      <c r="U14" s="191"/>
      <c r="V14" s="191"/>
      <c r="W14" s="191"/>
      <c r="X14" s="191"/>
      <c r="Y14" s="191"/>
      <c r="Z14" s="205"/>
    </row>
    <row r="15" s="176" customFormat="1" spans="1:26">
      <c r="A15" s="191" t="s">
        <v>178</v>
      </c>
      <c r="B15" s="191" t="s">
        <v>185</v>
      </c>
      <c r="C15" s="191" t="s">
        <v>202</v>
      </c>
      <c r="D15" s="191">
        <f t="shared" si="6"/>
        <v>11.44</v>
      </c>
      <c r="E15" s="191">
        <f t="shared" si="7"/>
        <v>11.44</v>
      </c>
      <c r="F15" s="191">
        <v>0.44</v>
      </c>
      <c r="G15" s="191">
        <v>11</v>
      </c>
      <c r="H15" s="191" t="s">
        <v>178</v>
      </c>
      <c r="I15" s="191"/>
      <c r="J15" s="191"/>
      <c r="K15" s="191" t="s">
        <v>178</v>
      </c>
      <c r="L15" s="191"/>
      <c r="M15" s="191"/>
      <c r="N15" s="191" t="s">
        <v>178</v>
      </c>
      <c r="O15" s="191" t="s">
        <v>203</v>
      </c>
      <c r="P15" s="191" t="s">
        <v>204</v>
      </c>
      <c r="Q15" s="191">
        <f t="shared" si="1"/>
        <v>0</v>
      </c>
      <c r="R15" s="191">
        <f t="shared" si="2"/>
        <v>0</v>
      </c>
      <c r="S15" s="191"/>
      <c r="T15" s="191"/>
      <c r="U15" s="191"/>
      <c r="V15" s="191"/>
      <c r="W15" s="191"/>
      <c r="X15" s="191"/>
      <c r="Y15" s="191"/>
      <c r="Z15" s="205"/>
    </row>
    <row r="16" s="176" customFormat="1" spans="1:26">
      <c r="A16" s="191" t="s">
        <v>178</v>
      </c>
      <c r="B16" s="191" t="s">
        <v>188</v>
      </c>
      <c r="C16" s="191" t="s">
        <v>205</v>
      </c>
      <c r="D16" s="191">
        <f t="shared" si="6"/>
        <v>38.41</v>
      </c>
      <c r="E16" s="191">
        <f t="shared" si="7"/>
        <v>38.41</v>
      </c>
      <c r="F16" s="191">
        <v>0.91</v>
      </c>
      <c r="G16" s="191">
        <v>37.5</v>
      </c>
      <c r="H16" s="191" t="s">
        <v>178</v>
      </c>
      <c r="I16" s="191"/>
      <c r="J16" s="191"/>
      <c r="K16" s="191" t="s">
        <v>178</v>
      </c>
      <c r="L16" s="191"/>
      <c r="M16" s="191"/>
      <c r="N16" s="191" t="s">
        <v>178</v>
      </c>
      <c r="O16" s="191" t="s">
        <v>160</v>
      </c>
      <c r="P16" s="191" t="s">
        <v>206</v>
      </c>
      <c r="Q16" s="191">
        <f t="shared" si="1"/>
        <v>7.94</v>
      </c>
      <c r="R16" s="191">
        <f t="shared" si="2"/>
        <v>7.94</v>
      </c>
      <c r="S16" s="191">
        <v>7.94</v>
      </c>
      <c r="T16" s="191"/>
      <c r="U16" s="191"/>
      <c r="V16" s="191"/>
      <c r="W16" s="191"/>
      <c r="X16" s="191"/>
      <c r="Y16" s="191"/>
      <c r="Z16" s="205"/>
    </row>
    <row r="17" s="176" customFormat="1" spans="1:26">
      <c r="A17" s="191" t="s">
        <v>178</v>
      </c>
      <c r="B17" s="191" t="s">
        <v>207</v>
      </c>
      <c r="C17" s="191" t="s">
        <v>208</v>
      </c>
      <c r="D17" s="191">
        <f t="shared" si="6"/>
        <v>0</v>
      </c>
      <c r="E17" s="191">
        <f t="shared" si="7"/>
        <v>0</v>
      </c>
      <c r="F17" s="191"/>
      <c r="G17" s="191"/>
      <c r="H17" s="191" t="s">
        <v>178</v>
      </c>
      <c r="I17" s="191"/>
      <c r="J17" s="191"/>
      <c r="K17" s="191" t="s">
        <v>178</v>
      </c>
      <c r="L17" s="191"/>
      <c r="M17" s="191"/>
      <c r="N17" s="191" t="s">
        <v>178</v>
      </c>
      <c r="O17" s="191" t="s">
        <v>161</v>
      </c>
      <c r="P17" s="191" t="s">
        <v>209</v>
      </c>
      <c r="Q17" s="191">
        <f t="shared" si="1"/>
        <v>8.44</v>
      </c>
      <c r="R17" s="191">
        <f t="shared" si="2"/>
        <v>8.44</v>
      </c>
      <c r="S17" s="191">
        <v>8.44</v>
      </c>
      <c r="T17" s="191"/>
      <c r="U17" s="191"/>
      <c r="V17" s="191"/>
      <c r="W17" s="191"/>
      <c r="X17" s="191"/>
      <c r="Y17" s="191"/>
      <c r="Z17" s="205"/>
    </row>
    <row r="18" s="176" customFormat="1" spans="1:26">
      <c r="A18" s="191" t="s">
        <v>178</v>
      </c>
      <c r="B18" s="191" t="s">
        <v>210</v>
      </c>
      <c r="C18" s="191" t="s">
        <v>211</v>
      </c>
      <c r="D18" s="191">
        <f t="shared" si="6"/>
        <v>49.99</v>
      </c>
      <c r="E18" s="191">
        <f t="shared" si="7"/>
        <v>49.99</v>
      </c>
      <c r="F18" s="191"/>
      <c r="G18" s="191">
        <v>49.99</v>
      </c>
      <c r="H18" s="191" t="s">
        <v>178</v>
      </c>
      <c r="I18" s="191"/>
      <c r="J18" s="191"/>
      <c r="K18" s="191" t="s">
        <v>178</v>
      </c>
      <c r="L18" s="191"/>
      <c r="M18" s="191"/>
      <c r="N18" s="191" t="s">
        <v>178</v>
      </c>
      <c r="O18" s="191" t="s">
        <v>162</v>
      </c>
      <c r="P18" s="191" t="s">
        <v>212</v>
      </c>
      <c r="Q18" s="191">
        <f t="shared" si="1"/>
        <v>1.58</v>
      </c>
      <c r="R18" s="191">
        <f t="shared" si="2"/>
        <v>1.58</v>
      </c>
      <c r="S18" s="191">
        <v>1.58</v>
      </c>
      <c r="T18" s="191"/>
      <c r="U18" s="191"/>
      <c r="V18" s="191"/>
      <c r="W18" s="191"/>
      <c r="X18" s="191"/>
      <c r="Y18" s="191"/>
      <c r="Z18" s="205"/>
    </row>
    <row r="19" s="176" customFormat="1" spans="1:26">
      <c r="A19" s="191" t="s">
        <v>178</v>
      </c>
      <c r="B19" s="191" t="s">
        <v>193</v>
      </c>
      <c r="C19" s="191" t="s">
        <v>213</v>
      </c>
      <c r="D19" s="191">
        <f t="shared" si="6"/>
        <v>0.68</v>
      </c>
      <c r="E19" s="191">
        <f t="shared" si="7"/>
        <v>0.68</v>
      </c>
      <c r="F19" s="191">
        <v>0.68</v>
      </c>
      <c r="G19" s="191"/>
      <c r="H19" s="191" t="s">
        <v>178</v>
      </c>
      <c r="I19" s="191"/>
      <c r="J19" s="191"/>
      <c r="K19" s="191" t="s">
        <v>178</v>
      </c>
      <c r="L19" s="191"/>
      <c r="M19" s="191"/>
      <c r="N19" s="191" t="s">
        <v>178</v>
      </c>
      <c r="O19" s="191" t="s">
        <v>163</v>
      </c>
      <c r="P19" s="191" t="s">
        <v>189</v>
      </c>
      <c r="Q19" s="191">
        <f t="shared" si="1"/>
        <v>20.21</v>
      </c>
      <c r="R19" s="191">
        <f t="shared" si="2"/>
        <v>20.21</v>
      </c>
      <c r="S19" s="191">
        <v>20.21</v>
      </c>
      <c r="T19" s="191"/>
      <c r="U19" s="191"/>
      <c r="V19" s="191"/>
      <c r="W19" s="191"/>
      <c r="X19" s="191"/>
      <c r="Y19" s="191"/>
      <c r="Z19" s="205"/>
    </row>
    <row r="20" s="176" customFormat="1" spans="1:26">
      <c r="A20" s="191" t="s">
        <v>178</v>
      </c>
      <c r="B20" s="191" t="s">
        <v>197</v>
      </c>
      <c r="C20" s="191" t="s">
        <v>214</v>
      </c>
      <c r="D20" s="191">
        <f t="shared" si="6"/>
        <v>0</v>
      </c>
      <c r="E20" s="191">
        <f t="shared" si="7"/>
        <v>0</v>
      </c>
      <c r="F20" s="191"/>
      <c r="G20" s="191"/>
      <c r="H20" s="191" t="s">
        <v>178</v>
      </c>
      <c r="I20" s="191"/>
      <c r="J20" s="191"/>
      <c r="K20" s="191" t="s">
        <v>178</v>
      </c>
      <c r="L20" s="191"/>
      <c r="M20" s="191"/>
      <c r="N20" s="191" t="s">
        <v>178</v>
      </c>
      <c r="O20" s="191" t="s">
        <v>164</v>
      </c>
      <c r="P20" s="191" t="s">
        <v>215</v>
      </c>
      <c r="Q20" s="191">
        <f t="shared" si="1"/>
        <v>0</v>
      </c>
      <c r="R20" s="191">
        <f t="shared" si="2"/>
        <v>0</v>
      </c>
      <c r="S20" s="191"/>
      <c r="T20" s="191"/>
      <c r="U20" s="191" t="s">
        <v>178</v>
      </c>
      <c r="V20" s="191"/>
      <c r="W20" s="191"/>
      <c r="X20" s="191" t="s">
        <v>178</v>
      </c>
      <c r="Y20" s="191"/>
      <c r="Z20" s="205"/>
    </row>
    <row r="21" s="176" customFormat="1" spans="1:26">
      <c r="A21" s="191" t="s">
        <v>178</v>
      </c>
      <c r="B21" s="191" t="s">
        <v>200</v>
      </c>
      <c r="C21" s="191" t="s">
        <v>216</v>
      </c>
      <c r="D21" s="191">
        <f t="shared" si="6"/>
        <v>2.7</v>
      </c>
      <c r="E21" s="191">
        <f t="shared" si="7"/>
        <v>2.7</v>
      </c>
      <c r="F21" s="191">
        <v>2.7</v>
      </c>
      <c r="G21" s="191"/>
      <c r="H21" s="191" t="s">
        <v>178</v>
      </c>
      <c r="I21" s="191"/>
      <c r="J21" s="191"/>
      <c r="K21" s="191" t="s">
        <v>178</v>
      </c>
      <c r="L21" s="191"/>
      <c r="M21" s="191"/>
      <c r="N21" s="191" t="s">
        <v>178</v>
      </c>
      <c r="O21" s="191" t="s">
        <v>191</v>
      </c>
      <c r="P21" s="191" t="s">
        <v>192</v>
      </c>
      <c r="Q21" s="191">
        <f t="shared" si="1"/>
        <v>5.28</v>
      </c>
      <c r="R21" s="191">
        <f t="shared" si="2"/>
        <v>5.28</v>
      </c>
      <c r="S21" s="191">
        <v>5.28</v>
      </c>
      <c r="T21" s="191"/>
      <c r="U21" s="191"/>
      <c r="V21" s="191"/>
      <c r="W21" s="191"/>
      <c r="X21" s="191"/>
      <c r="Y21" s="191"/>
      <c r="Z21" s="205"/>
    </row>
    <row r="22" s="176" customFormat="1" spans="1:26">
      <c r="A22" s="191" t="s">
        <v>178</v>
      </c>
      <c r="B22" s="191" t="s">
        <v>203</v>
      </c>
      <c r="C22" s="191" t="s">
        <v>217</v>
      </c>
      <c r="D22" s="191">
        <f t="shared" si="6"/>
        <v>0</v>
      </c>
      <c r="E22" s="191">
        <f t="shared" si="7"/>
        <v>0</v>
      </c>
      <c r="F22" s="191"/>
      <c r="G22" s="191"/>
      <c r="H22" s="191" t="s">
        <v>178</v>
      </c>
      <c r="I22" s="191"/>
      <c r="J22" s="191"/>
      <c r="K22" s="191" t="s">
        <v>178</v>
      </c>
      <c r="L22" s="191"/>
      <c r="M22" s="191"/>
      <c r="N22" s="191" t="s">
        <v>218</v>
      </c>
      <c r="O22" s="191" t="s">
        <v>178</v>
      </c>
      <c r="P22" s="191" t="s">
        <v>219</v>
      </c>
      <c r="Q22" s="191">
        <f t="shared" ref="Q22:T22" si="8">Q23+Q24+Q25+Q26+Q27+Q28+Q29+Q30+Q31+Q32+Q33+Q34+Q35+Q36+Q37+Q38+Q39+Q40+Q41+Q42+Q43+Q44+Q45+Q46+Q47+Q48+Q49</f>
        <v>177.93</v>
      </c>
      <c r="R22" s="191">
        <f t="shared" si="8"/>
        <v>177.93</v>
      </c>
      <c r="S22" s="191">
        <f t="shared" si="8"/>
        <v>37.36</v>
      </c>
      <c r="T22" s="191">
        <f t="shared" si="8"/>
        <v>140.57</v>
      </c>
      <c r="U22" s="191"/>
      <c r="V22" s="191"/>
      <c r="W22" s="191"/>
      <c r="X22" s="191"/>
      <c r="Y22" s="191"/>
      <c r="Z22" s="205"/>
    </row>
    <row r="23" s="176" customFormat="1" spans="1:26">
      <c r="A23" s="191" t="s">
        <v>178</v>
      </c>
      <c r="B23" s="191" t="s">
        <v>191</v>
      </c>
      <c r="C23" s="191" t="s">
        <v>220</v>
      </c>
      <c r="D23" s="191">
        <f t="shared" si="6"/>
        <v>0</v>
      </c>
      <c r="E23" s="191">
        <f t="shared" si="7"/>
        <v>0</v>
      </c>
      <c r="F23" s="191"/>
      <c r="G23" s="191"/>
      <c r="H23" s="191" t="s">
        <v>178</v>
      </c>
      <c r="I23" s="191"/>
      <c r="J23" s="191"/>
      <c r="K23" s="191" t="s">
        <v>178</v>
      </c>
      <c r="L23" s="191"/>
      <c r="M23" s="191"/>
      <c r="N23" s="191" t="s">
        <v>178</v>
      </c>
      <c r="O23" s="191" t="s">
        <v>182</v>
      </c>
      <c r="P23" s="191" t="s">
        <v>221</v>
      </c>
      <c r="Q23" s="191">
        <f t="shared" ref="Q23:Q49" si="9">R23</f>
        <v>34.37</v>
      </c>
      <c r="R23" s="191">
        <f t="shared" ref="R23:R49" si="10">S23+T23</f>
        <v>34.37</v>
      </c>
      <c r="S23" s="191">
        <v>8.08</v>
      </c>
      <c r="T23" s="191">
        <v>26.29</v>
      </c>
      <c r="U23" s="191"/>
      <c r="V23" s="191"/>
      <c r="W23" s="191"/>
      <c r="X23" s="191"/>
      <c r="Y23" s="191"/>
      <c r="Z23" s="205"/>
    </row>
    <row r="24" s="176" customFormat="1" spans="1:26">
      <c r="A24" s="191" t="s">
        <v>222</v>
      </c>
      <c r="B24" s="191" t="s">
        <v>178</v>
      </c>
      <c r="C24" s="191" t="s">
        <v>223</v>
      </c>
      <c r="D24" s="191">
        <v>4.15</v>
      </c>
      <c r="E24" s="191">
        <v>4.15</v>
      </c>
      <c r="F24" s="191"/>
      <c r="G24" s="191">
        <v>4.15</v>
      </c>
      <c r="H24" s="191" t="s">
        <v>178</v>
      </c>
      <c r="I24" s="191"/>
      <c r="J24" s="191"/>
      <c r="K24" s="191" t="s">
        <v>178</v>
      </c>
      <c r="L24" s="191"/>
      <c r="M24" s="191"/>
      <c r="N24" s="191" t="s">
        <v>178</v>
      </c>
      <c r="O24" s="191" t="s">
        <v>185</v>
      </c>
      <c r="P24" s="191" t="s">
        <v>224</v>
      </c>
      <c r="Q24" s="191">
        <f t="shared" si="9"/>
        <v>4.5</v>
      </c>
      <c r="R24" s="191">
        <f t="shared" si="10"/>
        <v>4.5</v>
      </c>
      <c r="S24" s="191"/>
      <c r="T24" s="191">
        <v>4.5</v>
      </c>
      <c r="U24" s="191" t="s">
        <v>178</v>
      </c>
      <c r="V24" s="191"/>
      <c r="W24" s="191"/>
      <c r="X24" s="191" t="s">
        <v>178</v>
      </c>
      <c r="Y24" s="191"/>
      <c r="Z24" s="205"/>
    </row>
    <row r="25" s="176" customFormat="1" spans="1:26">
      <c r="A25" s="191" t="s">
        <v>178</v>
      </c>
      <c r="B25" s="191" t="s">
        <v>182</v>
      </c>
      <c r="C25" s="191" t="s">
        <v>225</v>
      </c>
      <c r="D25" s="191"/>
      <c r="E25" s="191" t="s">
        <v>178</v>
      </c>
      <c r="F25" s="191"/>
      <c r="G25" s="191"/>
      <c r="H25" s="191" t="s">
        <v>178</v>
      </c>
      <c r="I25" s="191"/>
      <c r="J25" s="191"/>
      <c r="K25" s="191" t="s">
        <v>178</v>
      </c>
      <c r="L25" s="191"/>
      <c r="M25" s="191"/>
      <c r="N25" s="191" t="s">
        <v>178</v>
      </c>
      <c r="O25" s="191" t="s">
        <v>188</v>
      </c>
      <c r="P25" s="191" t="s">
        <v>226</v>
      </c>
      <c r="Q25" s="191">
        <f t="shared" si="9"/>
        <v>0</v>
      </c>
      <c r="R25" s="191">
        <f t="shared" si="10"/>
        <v>0</v>
      </c>
      <c r="S25" s="191"/>
      <c r="T25" s="191"/>
      <c r="U25" s="191" t="s">
        <v>178</v>
      </c>
      <c r="V25" s="191"/>
      <c r="W25" s="191"/>
      <c r="X25" s="191" t="s">
        <v>178</v>
      </c>
      <c r="Y25" s="191"/>
      <c r="Z25" s="205"/>
    </row>
    <row r="26" s="176" customFormat="1" spans="1:26">
      <c r="A26" s="191" t="s">
        <v>178</v>
      </c>
      <c r="B26" s="191" t="s">
        <v>185</v>
      </c>
      <c r="C26" s="191" t="s">
        <v>227</v>
      </c>
      <c r="D26" s="191"/>
      <c r="E26" s="191" t="s">
        <v>178</v>
      </c>
      <c r="F26" s="191"/>
      <c r="G26" s="191"/>
      <c r="H26" s="191" t="s">
        <v>178</v>
      </c>
      <c r="I26" s="191"/>
      <c r="J26" s="191"/>
      <c r="K26" s="191" t="s">
        <v>178</v>
      </c>
      <c r="L26" s="191"/>
      <c r="M26" s="191"/>
      <c r="N26" s="191" t="s">
        <v>178</v>
      </c>
      <c r="O26" s="191" t="s">
        <v>207</v>
      </c>
      <c r="P26" s="191" t="s">
        <v>228</v>
      </c>
      <c r="Q26" s="191">
        <f t="shared" si="9"/>
        <v>0</v>
      </c>
      <c r="R26" s="191">
        <f t="shared" si="10"/>
        <v>0</v>
      </c>
      <c r="S26" s="191"/>
      <c r="T26" s="191"/>
      <c r="U26" s="191" t="s">
        <v>178</v>
      </c>
      <c r="V26" s="191"/>
      <c r="W26" s="191"/>
      <c r="X26" s="191" t="s">
        <v>178</v>
      </c>
      <c r="Y26" s="191"/>
      <c r="Z26" s="205"/>
    </row>
    <row r="27" s="176" customFormat="1" spans="1:26">
      <c r="A27" s="191" t="s">
        <v>178</v>
      </c>
      <c r="B27" s="191" t="s">
        <v>188</v>
      </c>
      <c r="C27" s="191" t="s">
        <v>229</v>
      </c>
      <c r="D27" s="191"/>
      <c r="E27" s="191" t="s">
        <v>178</v>
      </c>
      <c r="F27" s="191"/>
      <c r="G27" s="191"/>
      <c r="H27" s="191" t="s">
        <v>178</v>
      </c>
      <c r="I27" s="191"/>
      <c r="J27" s="191"/>
      <c r="K27" s="191" t="s">
        <v>178</v>
      </c>
      <c r="L27" s="191"/>
      <c r="M27" s="191"/>
      <c r="N27" s="191" t="s">
        <v>178</v>
      </c>
      <c r="O27" s="191" t="s">
        <v>210</v>
      </c>
      <c r="P27" s="191" t="s">
        <v>230</v>
      </c>
      <c r="Q27" s="191">
        <f t="shared" si="9"/>
        <v>0.06</v>
      </c>
      <c r="R27" s="191">
        <f t="shared" si="10"/>
        <v>0.06</v>
      </c>
      <c r="S27" s="191">
        <v>0.06</v>
      </c>
      <c r="T27" s="191"/>
      <c r="U27" s="191" t="s">
        <v>178</v>
      </c>
      <c r="V27" s="191"/>
      <c r="W27" s="191"/>
      <c r="X27" s="191" t="s">
        <v>178</v>
      </c>
      <c r="Y27" s="191"/>
      <c r="Z27" s="205"/>
    </row>
    <row r="28" s="176" customFormat="1" spans="1:26">
      <c r="A28" s="191" t="s">
        <v>178</v>
      </c>
      <c r="B28" s="191" t="s">
        <v>210</v>
      </c>
      <c r="C28" s="191" t="s">
        <v>231</v>
      </c>
      <c r="D28" s="191"/>
      <c r="E28" s="191" t="s">
        <v>178</v>
      </c>
      <c r="F28" s="191"/>
      <c r="G28" s="191"/>
      <c r="H28" s="191" t="s">
        <v>178</v>
      </c>
      <c r="I28" s="191"/>
      <c r="J28" s="191"/>
      <c r="K28" s="191" t="s">
        <v>178</v>
      </c>
      <c r="L28" s="191"/>
      <c r="M28" s="191"/>
      <c r="N28" s="191" t="s">
        <v>178</v>
      </c>
      <c r="O28" s="191" t="s">
        <v>193</v>
      </c>
      <c r="P28" s="191" t="s">
        <v>232</v>
      </c>
      <c r="Q28" s="191">
        <f t="shared" si="9"/>
        <v>0.55</v>
      </c>
      <c r="R28" s="191">
        <f t="shared" si="10"/>
        <v>0.55</v>
      </c>
      <c r="S28" s="191">
        <v>0.55</v>
      </c>
      <c r="T28" s="191"/>
      <c r="U28" s="191" t="s">
        <v>178</v>
      </c>
      <c r="V28" s="191"/>
      <c r="W28" s="191"/>
      <c r="X28" s="191" t="s">
        <v>178</v>
      </c>
      <c r="Y28" s="191"/>
      <c r="Z28" s="205"/>
    </row>
    <row r="29" s="176" customFormat="1" spans="1:26">
      <c r="A29" s="191" t="s">
        <v>178</v>
      </c>
      <c r="B29" s="191" t="s">
        <v>193</v>
      </c>
      <c r="C29" s="191" t="s">
        <v>233</v>
      </c>
      <c r="D29" s="191">
        <v>4.15</v>
      </c>
      <c r="E29" s="191">
        <v>4.15</v>
      </c>
      <c r="F29" s="191"/>
      <c r="G29" s="191">
        <v>4.15</v>
      </c>
      <c r="H29" s="191" t="s">
        <v>178</v>
      </c>
      <c r="I29" s="191"/>
      <c r="J29" s="191"/>
      <c r="K29" s="191" t="s">
        <v>178</v>
      </c>
      <c r="L29" s="191"/>
      <c r="M29" s="191"/>
      <c r="N29" s="191" t="s">
        <v>178</v>
      </c>
      <c r="O29" s="191" t="s">
        <v>197</v>
      </c>
      <c r="P29" s="191" t="s">
        <v>234</v>
      </c>
      <c r="Q29" s="191">
        <f t="shared" si="9"/>
        <v>2</v>
      </c>
      <c r="R29" s="191">
        <f t="shared" si="10"/>
        <v>2</v>
      </c>
      <c r="S29" s="191"/>
      <c r="T29" s="191">
        <v>2</v>
      </c>
      <c r="U29" s="191" t="s">
        <v>178</v>
      </c>
      <c r="V29" s="191"/>
      <c r="W29" s="191"/>
      <c r="X29" s="191" t="s">
        <v>178</v>
      </c>
      <c r="Y29" s="191"/>
      <c r="Z29" s="205"/>
    </row>
    <row r="30" s="176" customFormat="1" spans="1:26">
      <c r="A30" s="191" t="s">
        <v>178</v>
      </c>
      <c r="B30" s="191" t="s">
        <v>197</v>
      </c>
      <c r="C30" s="191" t="s">
        <v>235</v>
      </c>
      <c r="D30" s="191"/>
      <c r="E30" s="191" t="s">
        <v>178</v>
      </c>
      <c r="F30" s="191"/>
      <c r="G30" s="191"/>
      <c r="H30" s="191" t="s">
        <v>178</v>
      </c>
      <c r="I30" s="191"/>
      <c r="J30" s="191"/>
      <c r="K30" s="191" t="s">
        <v>178</v>
      </c>
      <c r="L30" s="191"/>
      <c r="M30" s="191"/>
      <c r="N30" s="191" t="s">
        <v>178</v>
      </c>
      <c r="O30" s="191" t="s">
        <v>200</v>
      </c>
      <c r="P30" s="191" t="s">
        <v>236</v>
      </c>
      <c r="Q30" s="191">
        <f t="shared" si="9"/>
        <v>0</v>
      </c>
      <c r="R30" s="191">
        <f t="shared" si="10"/>
        <v>0</v>
      </c>
      <c r="S30" s="191"/>
      <c r="T30" s="191"/>
      <c r="U30" s="191" t="s">
        <v>178</v>
      </c>
      <c r="V30" s="191"/>
      <c r="W30" s="191"/>
      <c r="X30" s="191" t="s">
        <v>178</v>
      </c>
      <c r="Y30" s="191"/>
      <c r="Z30" s="205"/>
    </row>
    <row r="31" s="176" customFormat="1" spans="1:26">
      <c r="A31" s="191" t="s">
        <v>178</v>
      </c>
      <c r="B31" s="191" t="s">
        <v>191</v>
      </c>
      <c r="C31" s="191" t="s">
        <v>237</v>
      </c>
      <c r="D31" s="191"/>
      <c r="E31" s="191" t="s">
        <v>178</v>
      </c>
      <c r="F31" s="191"/>
      <c r="G31" s="191"/>
      <c r="H31" s="191" t="s">
        <v>178</v>
      </c>
      <c r="I31" s="191"/>
      <c r="J31" s="191"/>
      <c r="K31" s="191" t="s">
        <v>178</v>
      </c>
      <c r="L31" s="191"/>
      <c r="M31" s="191"/>
      <c r="N31" s="191" t="s">
        <v>178</v>
      </c>
      <c r="O31" s="191" t="s">
        <v>203</v>
      </c>
      <c r="P31" s="191" t="s">
        <v>238</v>
      </c>
      <c r="Q31" s="191">
        <f t="shared" si="9"/>
        <v>0</v>
      </c>
      <c r="R31" s="191">
        <f t="shared" si="10"/>
        <v>0</v>
      </c>
      <c r="S31" s="191"/>
      <c r="T31" s="191"/>
      <c r="U31" s="191" t="s">
        <v>178</v>
      </c>
      <c r="V31" s="191"/>
      <c r="W31" s="191"/>
      <c r="X31" s="191" t="s">
        <v>178</v>
      </c>
      <c r="Y31" s="191"/>
      <c r="Z31" s="205"/>
    </row>
    <row r="32" s="176" customFormat="1" spans="1:26">
      <c r="A32" s="191" t="s">
        <v>239</v>
      </c>
      <c r="B32" s="191" t="s">
        <v>178</v>
      </c>
      <c r="C32" s="191" t="s">
        <v>240</v>
      </c>
      <c r="D32" s="191"/>
      <c r="E32" s="191" t="s">
        <v>178</v>
      </c>
      <c r="F32" s="191"/>
      <c r="G32" s="191"/>
      <c r="H32" s="191" t="s">
        <v>178</v>
      </c>
      <c r="I32" s="191"/>
      <c r="J32" s="191"/>
      <c r="K32" s="191" t="s">
        <v>178</v>
      </c>
      <c r="L32" s="191"/>
      <c r="M32" s="191"/>
      <c r="N32" s="191" t="s">
        <v>178</v>
      </c>
      <c r="O32" s="191" t="s">
        <v>161</v>
      </c>
      <c r="P32" s="191" t="s">
        <v>241</v>
      </c>
      <c r="Q32" s="191">
        <f t="shared" si="9"/>
        <v>7.39</v>
      </c>
      <c r="R32" s="191">
        <f t="shared" si="10"/>
        <v>7.39</v>
      </c>
      <c r="S32" s="191"/>
      <c r="T32" s="191">
        <v>7.39</v>
      </c>
      <c r="U32" s="191"/>
      <c r="V32" s="191"/>
      <c r="W32" s="191"/>
      <c r="X32" s="191"/>
      <c r="Y32" s="191"/>
      <c r="Z32" s="205"/>
    </row>
    <row r="33" s="176" customFormat="1" spans="1:26">
      <c r="A33" s="191" t="s">
        <v>178</v>
      </c>
      <c r="B33" s="191" t="s">
        <v>182</v>
      </c>
      <c r="C33" s="191" t="s">
        <v>225</v>
      </c>
      <c r="D33" s="191"/>
      <c r="E33" s="191" t="s">
        <v>178</v>
      </c>
      <c r="F33" s="191"/>
      <c r="G33" s="191"/>
      <c r="H33" s="191" t="s">
        <v>178</v>
      </c>
      <c r="I33" s="191"/>
      <c r="J33" s="191"/>
      <c r="K33" s="191" t="s">
        <v>178</v>
      </c>
      <c r="L33" s="191"/>
      <c r="M33" s="191"/>
      <c r="N33" s="191" t="s">
        <v>178</v>
      </c>
      <c r="O33" s="191" t="s">
        <v>162</v>
      </c>
      <c r="P33" s="191" t="s">
        <v>214</v>
      </c>
      <c r="Q33" s="191">
        <f t="shared" si="9"/>
        <v>0</v>
      </c>
      <c r="R33" s="191">
        <f t="shared" si="10"/>
        <v>0</v>
      </c>
      <c r="S33" s="191"/>
      <c r="T33" s="191"/>
      <c r="U33" s="191" t="s">
        <v>178</v>
      </c>
      <c r="V33" s="191"/>
      <c r="W33" s="191"/>
      <c r="X33" s="191" t="s">
        <v>178</v>
      </c>
      <c r="Y33" s="191"/>
      <c r="Z33" s="205"/>
    </row>
    <row r="34" s="176" customFormat="1" spans="1:26">
      <c r="A34" s="191" t="s">
        <v>178</v>
      </c>
      <c r="B34" s="191" t="s">
        <v>185</v>
      </c>
      <c r="C34" s="191" t="s">
        <v>227</v>
      </c>
      <c r="D34" s="191"/>
      <c r="E34" s="191" t="s">
        <v>178</v>
      </c>
      <c r="F34" s="191"/>
      <c r="G34" s="191"/>
      <c r="H34" s="191" t="s">
        <v>178</v>
      </c>
      <c r="I34" s="191"/>
      <c r="J34" s="191"/>
      <c r="K34" s="191" t="s">
        <v>178</v>
      </c>
      <c r="L34" s="191"/>
      <c r="M34" s="191"/>
      <c r="N34" s="191" t="s">
        <v>178</v>
      </c>
      <c r="O34" s="191" t="s">
        <v>163</v>
      </c>
      <c r="P34" s="191" t="s">
        <v>217</v>
      </c>
      <c r="Q34" s="191">
        <f t="shared" si="9"/>
        <v>0</v>
      </c>
      <c r="R34" s="191">
        <f t="shared" si="10"/>
        <v>0</v>
      </c>
      <c r="S34" s="191"/>
      <c r="T34" s="191"/>
      <c r="U34" s="191" t="s">
        <v>178</v>
      </c>
      <c r="V34" s="191"/>
      <c r="W34" s="191"/>
      <c r="X34" s="191" t="s">
        <v>178</v>
      </c>
      <c r="Y34" s="191"/>
      <c r="Z34" s="205"/>
    </row>
    <row r="35" s="176" customFormat="1" spans="1:26">
      <c r="A35" s="191" t="s">
        <v>178</v>
      </c>
      <c r="B35" s="191" t="s">
        <v>188</v>
      </c>
      <c r="C35" s="191" t="s">
        <v>229</v>
      </c>
      <c r="D35" s="191"/>
      <c r="E35" s="191" t="s">
        <v>178</v>
      </c>
      <c r="F35" s="191"/>
      <c r="G35" s="191"/>
      <c r="H35" s="191" t="s">
        <v>178</v>
      </c>
      <c r="I35" s="191"/>
      <c r="J35" s="191"/>
      <c r="K35" s="191" t="s">
        <v>178</v>
      </c>
      <c r="L35" s="191"/>
      <c r="M35" s="191"/>
      <c r="N35" s="191" t="s">
        <v>178</v>
      </c>
      <c r="O35" s="191" t="s">
        <v>164</v>
      </c>
      <c r="P35" s="191" t="s">
        <v>242</v>
      </c>
      <c r="Q35" s="191">
        <f t="shared" si="9"/>
        <v>1.9</v>
      </c>
      <c r="R35" s="191">
        <f t="shared" si="10"/>
        <v>1.9</v>
      </c>
      <c r="S35" s="191"/>
      <c r="T35" s="191">
        <v>1.9</v>
      </c>
      <c r="U35" s="191" t="s">
        <v>178</v>
      </c>
      <c r="V35" s="191"/>
      <c r="W35" s="191"/>
      <c r="X35" s="191" t="s">
        <v>178</v>
      </c>
      <c r="Y35" s="191"/>
      <c r="Z35" s="205"/>
    </row>
    <row r="36" s="176" customFormat="1" spans="1:26">
      <c r="A36" s="191" t="s">
        <v>178</v>
      </c>
      <c r="B36" s="191" t="s">
        <v>207</v>
      </c>
      <c r="C36" s="191" t="s">
        <v>233</v>
      </c>
      <c r="D36" s="191"/>
      <c r="E36" s="191" t="s">
        <v>178</v>
      </c>
      <c r="F36" s="191"/>
      <c r="G36" s="191"/>
      <c r="H36" s="191" t="s">
        <v>178</v>
      </c>
      <c r="I36" s="191"/>
      <c r="J36" s="191"/>
      <c r="K36" s="191" t="s">
        <v>178</v>
      </c>
      <c r="L36" s="191"/>
      <c r="M36" s="191"/>
      <c r="N36" s="191" t="s">
        <v>178</v>
      </c>
      <c r="O36" s="191" t="s">
        <v>165</v>
      </c>
      <c r="P36" s="191" t="s">
        <v>202</v>
      </c>
      <c r="Q36" s="191">
        <f t="shared" si="9"/>
        <v>11.44</v>
      </c>
      <c r="R36" s="191">
        <f t="shared" si="10"/>
        <v>11.44</v>
      </c>
      <c r="S36" s="191">
        <v>0.44</v>
      </c>
      <c r="T36" s="191">
        <v>11</v>
      </c>
      <c r="U36" s="191"/>
      <c r="V36" s="191"/>
      <c r="W36" s="191"/>
      <c r="X36" s="191"/>
      <c r="Y36" s="191"/>
      <c r="Z36" s="205"/>
    </row>
    <row r="37" s="176" customFormat="1" spans="1:26">
      <c r="A37" s="191" t="s">
        <v>178</v>
      </c>
      <c r="B37" s="191" t="s">
        <v>210</v>
      </c>
      <c r="C37" s="191" t="s">
        <v>235</v>
      </c>
      <c r="D37" s="191"/>
      <c r="E37" s="191" t="s">
        <v>178</v>
      </c>
      <c r="F37" s="191"/>
      <c r="G37" s="191"/>
      <c r="H37" s="191" t="s">
        <v>178</v>
      </c>
      <c r="I37" s="191"/>
      <c r="J37" s="191"/>
      <c r="K37" s="191" t="s">
        <v>178</v>
      </c>
      <c r="L37" s="191"/>
      <c r="M37" s="191"/>
      <c r="N37" s="191" t="s">
        <v>178</v>
      </c>
      <c r="O37" s="191" t="s">
        <v>166</v>
      </c>
      <c r="P37" s="191" t="s">
        <v>205</v>
      </c>
      <c r="Q37" s="191">
        <f t="shared" si="9"/>
        <v>38.41</v>
      </c>
      <c r="R37" s="191">
        <f t="shared" si="10"/>
        <v>38.41</v>
      </c>
      <c r="S37" s="191">
        <v>0.91</v>
      </c>
      <c r="T37" s="191">
        <v>37.5</v>
      </c>
      <c r="U37" s="191"/>
      <c r="V37" s="191"/>
      <c r="W37" s="191"/>
      <c r="X37" s="191"/>
      <c r="Y37" s="191"/>
      <c r="Z37" s="205"/>
    </row>
    <row r="38" s="176" customFormat="1" spans="1:26">
      <c r="A38" s="191" t="s">
        <v>178</v>
      </c>
      <c r="B38" s="191" t="s">
        <v>191</v>
      </c>
      <c r="C38" s="191" t="s">
        <v>237</v>
      </c>
      <c r="D38" s="191"/>
      <c r="E38" s="191"/>
      <c r="F38" s="191"/>
      <c r="G38" s="191"/>
      <c r="H38" s="191" t="s">
        <v>178</v>
      </c>
      <c r="I38" s="191"/>
      <c r="J38" s="191"/>
      <c r="K38" s="191" t="s">
        <v>178</v>
      </c>
      <c r="L38" s="191"/>
      <c r="M38" s="191"/>
      <c r="N38" s="191" t="s">
        <v>178</v>
      </c>
      <c r="O38" s="191" t="s">
        <v>167</v>
      </c>
      <c r="P38" s="191" t="s">
        <v>213</v>
      </c>
      <c r="Q38" s="191">
        <f t="shared" si="9"/>
        <v>0.68</v>
      </c>
      <c r="R38" s="191">
        <f t="shared" si="10"/>
        <v>0.68</v>
      </c>
      <c r="S38" s="191">
        <v>0.68</v>
      </c>
      <c r="T38" s="191"/>
      <c r="U38" s="191" t="s">
        <v>178</v>
      </c>
      <c r="V38" s="191"/>
      <c r="W38" s="191"/>
      <c r="X38" s="191" t="s">
        <v>178</v>
      </c>
      <c r="Y38" s="191"/>
      <c r="Z38" s="205"/>
    </row>
    <row r="39" s="176" customFormat="1" spans="1:26">
      <c r="A39" s="191" t="s">
        <v>243</v>
      </c>
      <c r="B39" s="191" t="s">
        <v>178</v>
      </c>
      <c r="C39" s="191" t="s">
        <v>244</v>
      </c>
      <c r="D39" s="191"/>
      <c r="E39" s="191"/>
      <c r="F39" s="191"/>
      <c r="G39" s="191"/>
      <c r="H39" s="191"/>
      <c r="I39" s="191"/>
      <c r="J39" s="191"/>
      <c r="K39" s="191"/>
      <c r="L39" s="191"/>
      <c r="M39" s="191"/>
      <c r="N39" s="191" t="s">
        <v>178</v>
      </c>
      <c r="O39" s="191" t="s">
        <v>168</v>
      </c>
      <c r="P39" s="191" t="s">
        <v>245</v>
      </c>
      <c r="Q39" s="191">
        <f t="shared" si="9"/>
        <v>0</v>
      </c>
      <c r="R39" s="191">
        <f t="shared" si="10"/>
        <v>0</v>
      </c>
      <c r="S39" s="191"/>
      <c r="T39" s="191"/>
      <c r="U39" s="191" t="s">
        <v>178</v>
      </c>
      <c r="V39" s="191"/>
      <c r="W39" s="191"/>
      <c r="X39" s="191" t="s">
        <v>178</v>
      </c>
      <c r="Y39" s="191"/>
      <c r="Z39" s="205"/>
    </row>
    <row r="40" s="176" customFormat="1" spans="1:26">
      <c r="A40" s="191" t="s">
        <v>178</v>
      </c>
      <c r="B40" s="191" t="s">
        <v>182</v>
      </c>
      <c r="C40" s="191" t="s">
        <v>246</v>
      </c>
      <c r="D40" s="191"/>
      <c r="E40" s="191"/>
      <c r="F40" s="191"/>
      <c r="G40" s="191"/>
      <c r="H40" s="191"/>
      <c r="I40" s="191"/>
      <c r="J40" s="191"/>
      <c r="K40" s="191"/>
      <c r="L40" s="191"/>
      <c r="M40" s="191"/>
      <c r="N40" s="191" t="s">
        <v>178</v>
      </c>
      <c r="O40" s="191" t="s">
        <v>174</v>
      </c>
      <c r="P40" s="191" t="s">
        <v>247</v>
      </c>
      <c r="Q40" s="191">
        <f t="shared" si="9"/>
        <v>0</v>
      </c>
      <c r="R40" s="191">
        <f t="shared" si="10"/>
        <v>0</v>
      </c>
      <c r="S40" s="191"/>
      <c r="T40" s="191"/>
      <c r="U40" s="191" t="s">
        <v>178</v>
      </c>
      <c r="V40" s="191"/>
      <c r="W40" s="191"/>
      <c r="X40" s="191" t="s">
        <v>178</v>
      </c>
      <c r="Y40" s="191"/>
      <c r="Z40" s="205"/>
    </row>
    <row r="41" s="176" customFormat="1" spans="1:26">
      <c r="A41" s="191" t="s">
        <v>178</v>
      </c>
      <c r="B41" s="191" t="s">
        <v>185</v>
      </c>
      <c r="C41" s="191" t="s">
        <v>248</v>
      </c>
      <c r="D41" s="191"/>
      <c r="E41" s="191"/>
      <c r="F41" s="191"/>
      <c r="G41" s="191"/>
      <c r="H41" s="191"/>
      <c r="I41" s="191"/>
      <c r="J41" s="191"/>
      <c r="K41" s="191"/>
      <c r="L41" s="191"/>
      <c r="M41" s="191"/>
      <c r="N41" s="191" t="s">
        <v>178</v>
      </c>
      <c r="O41" s="191" t="s">
        <v>175</v>
      </c>
      <c r="P41" s="191" t="s">
        <v>249</v>
      </c>
      <c r="Q41" s="191">
        <f t="shared" si="9"/>
        <v>0</v>
      </c>
      <c r="R41" s="191">
        <f t="shared" si="10"/>
        <v>0</v>
      </c>
      <c r="S41" s="191"/>
      <c r="T41" s="191"/>
      <c r="U41" s="191" t="s">
        <v>178</v>
      </c>
      <c r="V41" s="191"/>
      <c r="W41" s="191"/>
      <c r="X41" s="191" t="s">
        <v>178</v>
      </c>
      <c r="Y41" s="191"/>
      <c r="Z41" s="205"/>
    </row>
    <row r="42" s="176" customFormat="1" spans="1:26">
      <c r="A42" s="191" t="s">
        <v>178</v>
      </c>
      <c r="B42" s="191" t="s">
        <v>191</v>
      </c>
      <c r="C42" s="191" t="s">
        <v>250</v>
      </c>
      <c r="D42" s="191"/>
      <c r="E42" s="191"/>
      <c r="F42" s="191"/>
      <c r="G42" s="191"/>
      <c r="H42" s="191" t="s">
        <v>178</v>
      </c>
      <c r="I42" s="191"/>
      <c r="J42" s="191"/>
      <c r="K42" s="191" t="s">
        <v>178</v>
      </c>
      <c r="L42" s="191"/>
      <c r="M42" s="191"/>
      <c r="N42" s="191" t="s">
        <v>178</v>
      </c>
      <c r="O42" s="191" t="s">
        <v>176</v>
      </c>
      <c r="P42" s="191" t="s">
        <v>251</v>
      </c>
      <c r="Q42" s="191">
        <f t="shared" si="9"/>
        <v>11.52</v>
      </c>
      <c r="R42" s="191">
        <f t="shared" si="10"/>
        <v>11.52</v>
      </c>
      <c r="S42" s="191"/>
      <c r="T42" s="191">
        <v>11.52</v>
      </c>
      <c r="U42" s="191" t="s">
        <v>178</v>
      </c>
      <c r="V42" s="191"/>
      <c r="W42" s="191"/>
      <c r="X42" s="191" t="s">
        <v>178</v>
      </c>
      <c r="Y42" s="191"/>
      <c r="Z42" s="205"/>
    </row>
    <row r="43" s="176" customFormat="1" spans="1:26">
      <c r="A43" s="191" t="s">
        <v>252</v>
      </c>
      <c r="B43" s="191" t="s">
        <v>178</v>
      </c>
      <c r="C43" s="191" t="s">
        <v>253</v>
      </c>
      <c r="D43" s="191"/>
      <c r="E43" s="191"/>
      <c r="F43" s="191"/>
      <c r="G43" s="191"/>
      <c r="H43" s="191"/>
      <c r="I43" s="191"/>
      <c r="J43" s="191"/>
      <c r="K43" s="191"/>
      <c r="L43" s="191"/>
      <c r="M43" s="191"/>
      <c r="N43" s="191" t="s">
        <v>178</v>
      </c>
      <c r="O43" s="191" t="s">
        <v>254</v>
      </c>
      <c r="P43" s="191" t="s">
        <v>211</v>
      </c>
      <c r="Q43" s="191">
        <f t="shared" si="9"/>
        <v>38.47</v>
      </c>
      <c r="R43" s="191">
        <f t="shared" si="10"/>
        <v>38.47</v>
      </c>
      <c r="S43" s="191"/>
      <c r="T43" s="191">
        <v>38.47</v>
      </c>
      <c r="U43" s="191" t="s">
        <v>178</v>
      </c>
      <c r="V43" s="191"/>
      <c r="W43" s="191"/>
      <c r="X43" s="191" t="s">
        <v>178</v>
      </c>
      <c r="Y43" s="191"/>
      <c r="Z43" s="205"/>
    </row>
    <row r="44" s="176" customFormat="1" spans="1:26">
      <c r="A44" s="191" t="s">
        <v>178</v>
      </c>
      <c r="B44" s="191" t="s">
        <v>182</v>
      </c>
      <c r="C44" s="191" t="s">
        <v>255</v>
      </c>
      <c r="D44" s="191"/>
      <c r="E44" s="191"/>
      <c r="F44" s="191"/>
      <c r="G44" s="191"/>
      <c r="H44" s="191"/>
      <c r="I44" s="191"/>
      <c r="J44" s="191"/>
      <c r="K44" s="191"/>
      <c r="L44" s="191"/>
      <c r="M44" s="191"/>
      <c r="N44" s="191" t="s">
        <v>178</v>
      </c>
      <c r="O44" s="191" t="s">
        <v>256</v>
      </c>
      <c r="P44" s="191" t="s">
        <v>257</v>
      </c>
      <c r="Q44" s="191">
        <f t="shared" si="9"/>
        <v>4.4</v>
      </c>
      <c r="R44" s="191">
        <f t="shared" si="10"/>
        <v>4.4</v>
      </c>
      <c r="S44" s="191">
        <v>4.4</v>
      </c>
      <c r="T44" s="191"/>
      <c r="U44" s="191"/>
      <c r="V44" s="191"/>
      <c r="W44" s="191"/>
      <c r="X44" s="191"/>
      <c r="Y44" s="191"/>
      <c r="Z44" s="205"/>
    </row>
    <row r="45" s="176" customFormat="1" spans="1:26">
      <c r="A45" s="191" t="s">
        <v>178</v>
      </c>
      <c r="B45" s="191" t="s">
        <v>185</v>
      </c>
      <c r="C45" s="191" t="s">
        <v>258</v>
      </c>
      <c r="D45" s="191"/>
      <c r="E45" s="191"/>
      <c r="F45" s="191"/>
      <c r="G45" s="191"/>
      <c r="H45" s="191" t="s">
        <v>178</v>
      </c>
      <c r="I45" s="191"/>
      <c r="J45" s="191"/>
      <c r="K45" s="191" t="s">
        <v>178</v>
      </c>
      <c r="L45" s="191"/>
      <c r="M45" s="191"/>
      <c r="N45" s="191" t="s">
        <v>178</v>
      </c>
      <c r="O45" s="191" t="s">
        <v>259</v>
      </c>
      <c r="P45" s="191" t="s">
        <v>260</v>
      </c>
      <c r="Q45" s="191">
        <f t="shared" si="9"/>
        <v>5.09</v>
      </c>
      <c r="R45" s="191">
        <f t="shared" si="10"/>
        <v>5.09</v>
      </c>
      <c r="S45" s="191">
        <v>5.09</v>
      </c>
      <c r="T45" s="191"/>
      <c r="U45" s="191"/>
      <c r="V45" s="191"/>
      <c r="W45" s="191"/>
      <c r="X45" s="191"/>
      <c r="Y45" s="191"/>
      <c r="Z45" s="205"/>
    </row>
    <row r="46" s="176" customFormat="1" spans="1:26">
      <c r="A46" s="191" t="s">
        <v>261</v>
      </c>
      <c r="B46" s="191" t="s">
        <v>178</v>
      </c>
      <c r="C46" s="191" t="s">
        <v>262</v>
      </c>
      <c r="D46" s="191"/>
      <c r="E46" s="191"/>
      <c r="F46" s="191"/>
      <c r="G46" s="191"/>
      <c r="H46" s="191" t="s">
        <v>178</v>
      </c>
      <c r="I46" s="191"/>
      <c r="J46" s="191"/>
      <c r="K46" s="191" t="s">
        <v>178</v>
      </c>
      <c r="L46" s="191"/>
      <c r="M46" s="191"/>
      <c r="N46" s="191" t="s">
        <v>178</v>
      </c>
      <c r="O46" s="191" t="s">
        <v>263</v>
      </c>
      <c r="P46" s="191" t="s">
        <v>216</v>
      </c>
      <c r="Q46" s="191">
        <f t="shared" si="9"/>
        <v>2.7</v>
      </c>
      <c r="R46" s="191">
        <f t="shared" si="10"/>
        <v>2.7</v>
      </c>
      <c r="S46" s="191">
        <v>2.7</v>
      </c>
      <c r="T46" s="191"/>
      <c r="U46" s="191"/>
      <c r="V46" s="191"/>
      <c r="W46" s="191"/>
      <c r="X46" s="191"/>
      <c r="Y46" s="191"/>
      <c r="Z46" s="205"/>
    </row>
    <row r="47" s="176" customFormat="1" spans="1:26">
      <c r="A47" s="191" t="s">
        <v>178</v>
      </c>
      <c r="B47" s="191" t="s">
        <v>182</v>
      </c>
      <c r="C47" s="191" t="s">
        <v>264</v>
      </c>
      <c r="D47" s="191"/>
      <c r="E47" s="191"/>
      <c r="F47" s="191"/>
      <c r="G47" s="191"/>
      <c r="H47" s="191" t="s">
        <v>178</v>
      </c>
      <c r="I47" s="191"/>
      <c r="J47" s="191"/>
      <c r="K47" s="191" t="s">
        <v>178</v>
      </c>
      <c r="L47" s="191"/>
      <c r="M47" s="191"/>
      <c r="N47" s="191" t="s">
        <v>178</v>
      </c>
      <c r="O47" s="191" t="s">
        <v>265</v>
      </c>
      <c r="P47" s="191" t="s">
        <v>266</v>
      </c>
      <c r="Q47" s="191">
        <f t="shared" si="9"/>
        <v>14.45</v>
      </c>
      <c r="R47" s="191">
        <f t="shared" si="10"/>
        <v>14.45</v>
      </c>
      <c r="S47" s="191">
        <v>14.45</v>
      </c>
      <c r="T47" s="191"/>
      <c r="U47" s="191"/>
      <c r="V47" s="191"/>
      <c r="W47" s="191"/>
      <c r="X47" s="191"/>
      <c r="Y47" s="191"/>
      <c r="Z47" s="205"/>
    </row>
    <row r="48" s="176" customFormat="1" spans="1:26">
      <c r="A48" s="191" t="s">
        <v>178</v>
      </c>
      <c r="B48" s="191" t="s">
        <v>185</v>
      </c>
      <c r="C48" s="191" t="s">
        <v>267</v>
      </c>
      <c r="D48" s="191"/>
      <c r="E48" s="191"/>
      <c r="F48" s="191"/>
      <c r="G48" s="191"/>
      <c r="H48" s="191" t="s">
        <v>178</v>
      </c>
      <c r="I48" s="191"/>
      <c r="J48" s="191"/>
      <c r="K48" s="191" t="s">
        <v>178</v>
      </c>
      <c r="L48" s="191"/>
      <c r="M48" s="191"/>
      <c r="N48" s="191" t="s">
        <v>178</v>
      </c>
      <c r="O48" s="191" t="s">
        <v>268</v>
      </c>
      <c r="P48" s="191" t="s">
        <v>269</v>
      </c>
      <c r="Q48" s="191">
        <f t="shared" si="9"/>
        <v>0</v>
      </c>
      <c r="R48" s="191">
        <f t="shared" si="10"/>
        <v>0</v>
      </c>
      <c r="S48" s="191"/>
      <c r="T48" s="191"/>
      <c r="U48" s="191" t="s">
        <v>178</v>
      </c>
      <c r="V48" s="191"/>
      <c r="W48" s="191"/>
      <c r="X48" s="191" t="s">
        <v>178</v>
      </c>
      <c r="Y48" s="191"/>
      <c r="Z48" s="205"/>
    </row>
    <row r="49" s="176" customFormat="1" spans="1:26">
      <c r="A49" s="191" t="s">
        <v>178</v>
      </c>
      <c r="B49" s="191" t="s">
        <v>191</v>
      </c>
      <c r="C49" s="191" t="s">
        <v>270</v>
      </c>
      <c r="D49" s="191"/>
      <c r="E49" s="191"/>
      <c r="F49" s="191"/>
      <c r="G49" s="191"/>
      <c r="H49" s="191" t="s">
        <v>178</v>
      </c>
      <c r="I49" s="191"/>
      <c r="J49" s="191"/>
      <c r="K49" s="191" t="s">
        <v>178</v>
      </c>
      <c r="L49" s="191"/>
      <c r="M49" s="191"/>
      <c r="N49" s="191" t="s">
        <v>178</v>
      </c>
      <c r="O49" s="191" t="s">
        <v>191</v>
      </c>
      <c r="P49" s="191" t="s">
        <v>220</v>
      </c>
      <c r="Q49" s="191">
        <f t="shared" si="9"/>
        <v>0</v>
      </c>
      <c r="R49" s="191">
        <f t="shared" si="10"/>
        <v>0</v>
      </c>
      <c r="S49" s="191"/>
      <c r="T49" s="191"/>
      <c r="U49" s="191" t="s">
        <v>178</v>
      </c>
      <c r="V49" s="191"/>
      <c r="W49" s="191"/>
      <c r="X49" s="191" t="s">
        <v>178</v>
      </c>
      <c r="Y49" s="191"/>
      <c r="Z49" s="205"/>
    </row>
    <row r="50" s="176" customFormat="1" spans="1:26">
      <c r="A50" s="191" t="s">
        <v>271</v>
      </c>
      <c r="B50" s="191" t="s">
        <v>178</v>
      </c>
      <c r="C50" s="191" t="s">
        <v>272</v>
      </c>
      <c r="D50" s="191"/>
      <c r="E50" s="191"/>
      <c r="F50" s="191"/>
      <c r="G50" s="191"/>
      <c r="H50" s="191" t="s">
        <v>178</v>
      </c>
      <c r="I50" s="191"/>
      <c r="J50" s="191"/>
      <c r="K50" s="191" t="s">
        <v>178</v>
      </c>
      <c r="L50" s="191"/>
      <c r="M50" s="191"/>
      <c r="N50" s="191" t="s">
        <v>273</v>
      </c>
      <c r="O50" s="191" t="s">
        <v>178</v>
      </c>
      <c r="P50" s="191" t="s">
        <v>274</v>
      </c>
      <c r="Q50" s="191">
        <f t="shared" ref="Q50:T50" si="11">Q51+Q52+Q53+Q54+Q55+Q56+Q57</f>
        <v>42.14</v>
      </c>
      <c r="R50" s="191">
        <f t="shared" si="11"/>
        <v>42.14</v>
      </c>
      <c r="S50" s="191">
        <f t="shared" si="11"/>
        <v>42.14</v>
      </c>
      <c r="T50" s="191">
        <f t="shared" si="11"/>
        <v>0</v>
      </c>
      <c r="U50" s="191"/>
      <c r="V50" s="191"/>
      <c r="W50" s="191"/>
      <c r="X50" s="191"/>
      <c r="Y50" s="191"/>
      <c r="Z50" s="205"/>
    </row>
    <row r="51" s="176" customFormat="1" spans="1:26">
      <c r="A51" s="191" t="s">
        <v>178</v>
      </c>
      <c r="B51" s="191" t="s">
        <v>188</v>
      </c>
      <c r="C51" s="191" t="s">
        <v>275</v>
      </c>
      <c r="D51" s="191"/>
      <c r="E51" s="191"/>
      <c r="F51" s="191"/>
      <c r="G51" s="191"/>
      <c r="H51" s="191" t="s">
        <v>178</v>
      </c>
      <c r="I51" s="191"/>
      <c r="J51" s="191"/>
      <c r="K51" s="191" t="s">
        <v>178</v>
      </c>
      <c r="L51" s="191"/>
      <c r="M51" s="191"/>
      <c r="N51" s="191" t="s">
        <v>178</v>
      </c>
      <c r="O51" s="191" t="s">
        <v>182</v>
      </c>
      <c r="P51" s="191" t="s">
        <v>276</v>
      </c>
      <c r="Q51" s="191">
        <f t="shared" ref="Q51:Q57" si="12">R51</f>
        <v>27.34</v>
      </c>
      <c r="R51" s="191">
        <f t="shared" ref="R51:R57" si="13">S51</f>
        <v>27.34</v>
      </c>
      <c r="S51" s="191">
        <v>27.34</v>
      </c>
      <c r="T51" s="191"/>
      <c r="U51" s="191" t="s">
        <v>178</v>
      </c>
      <c r="V51" s="191"/>
      <c r="W51" s="191"/>
      <c r="X51" s="191" t="s">
        <v>178</v>
      </c>
      <c r="Y51" s="191"/>
      <c r="Z51" s="205"/>
    </row>
    <row r="52" s="176" customFormat="1" spans="1:26">
      <c r="A52" s="191" t="s">
        <v>178</v>
      </c>
      <c r="B52" s="191" t="s">
        <v>207</v>
      </c>
      <c r="C52" s="191" t="s">
        <v>277</v>
      </c>
      <c r="D52" s="191"/>
      <c r="E52" s="191"/>
      <c r="F52" s="191"/>
      <c r="G52" s="191"/>
      <c r="H52" s="191" t="s">
        <v>178</v>
      </c>
      <c r="I52" s="191"/>
      <c r="J52" s="191"/>
      <c r="K52" s="191" t="s">
        <v>178</v>
      </c>
      <c r="L52" s="191"/>
      <c r="M52" s="191"/>
      <c r="N52" s="191" t="s">
        <v>178</v>
      </c>
      <c r="O52" s="191" t="s">
        <v>185</v>
      </c>
      <c r="P52" s="191" t="s">
        <v>278</v>
      </c>
      <c r="Q52" s="191">
        <f t="shared" si="12"/>
        <v>0</v>
      </c>
      <c r="R52" s="191">
        <f t="shared" si="13"/>
        <v>0</v>
      </c>
      <c r="S52" s="191"/>
      <c r="T52" s="191"/>
      <c r="U52" s="191"/>
      <c r="V52" s="191"/>
      <c r="W52" s="191"/>
      <c r="X52" s="191"/>
      <c r="Y52" s="191"/>
      <c r="Z52" s="205"/>
    </row>
    <row r="53" s="176" customFormat="1" spans="1:26">
      <c r="A53" s="191" t="s">
        <v>178</v>
      </c>
      <c r="B53" s="191" t="s">
        <v>210</v>
      </c>
      <c r="C53" s="191" t="s">
        <v>279</v>
      </c>
      <c r="D53" s="191"/>
      <c r="E53" s="191"/>
      <c r="F53" s="191"/>
      <c r="G53" s="191"/>
      <c r="H53" s="191" t="s">
        <v>178</v>
      </c>
      <c r="I53" s="191"/>
      <c r="J53" s="191"/>
      <c r="K53" s="191" t="s">
        <v>178</v>
      </c>
      <c r="L53" s="191"/>
      <c r="M53" s="191"/>
      <c r="N53" s="191" t="s">
        <v>178</v>
      </c>
      <c r="O53" s="191" t="s">
        <v>188</v>
      </c>
      <c r="P53" s="191" t="s">
        <v>280</v>
      </c>
      <c r="Q53" s="191">
        <f t="shared" si="12"/>
        <v>0</v>
      </c>
      <c r="R53" s="191">
        <f t="shared" si="13"/>
        <v>0</v>
      </c>
      <c r="S53" s="191"/>
      <c r="T53" s="191"/>
      <c r="U53" s="191" t="s">
        <v>178</v>
      </c>
      <c r="V53" s="191"/>
      <c r="W53" s="191"/>
      <c r="X53" s="191" t="s">
        <v>178</v>
      </c>
      <c r="Y53" s="191"/>
      <c r="Z53" s="205"/>
    </row>
    <row r="54" s="176" customFormat="1" spans="1:26">
      <c r="A54" s="191" t="s">
        <v>178</v>
      </c>
      <c r="B54" s="191" t="s">
        <v>191</v>
      </c>
      <c r="C54" s="191" t="s">
        <v>281</v>
      </c>
      <c r="D54" s="191"/>
      <c r="E54" s="191"/>
      <c r="F54" s="191"/>
      <c r="G54" s="191"/>
      <c r="H54" s="191" t="s">
        <v>178</v>
      </c>
      <c r="I54" s="191"/>
      <c r="J54" s="191"/>
      <c r="K54" s="191" t="s">
        <v>178</v>
      </c>
      <c r="L54" s="191"/>
      <c r="M54" s="191"/>
      <c r="N54" s="191" t="s">
        <v>178</v>
      </c>
      <c r="O54" s="191" t="s">
        <v>207</v>
      </c>
      <c r="P54" s="191" t="s">
        <v>282</v>
      </c>
      <c r="Q54" s="191">
        <f t="shared" si="12"/>
        <v>0</v>
      </c>
      <c r="R54" s="191">
        <f t="shared" si="13"/>
        <v>0</v>
      </c>
      <c r="S54" s="191"/>
      <c r="T54" s="191"/>
      <c r="U54" s="191" t="s">
        <v>178</v>
      </c>
      <c r="V54" s="191"/>
      <c r="W54" s="191"/>
      <c r="X54" s="191" t="s">
        <v>178</v>
      </c>
      <c r="Y54" s="191"/>
      <c r="Z54" s="205"/>
    </row>
    <row r="55" s="176" customFormat="1" spans="1:26">
      <c r="A55" s="191" t="s">
        <v>283</v>
      </c>
      <c r="B55" s="191" t="s">
        <v>178</v>
      </c>
      <c r="C55" s="191" t="s">
        <v>274</v>
      </c>
      <c r="D55" s="191">
        <v>42.14</v>
      </c>
      <c r="E55" s="191">
        <v>42.14</v>
      </c>
      <c r="F55" s="191">
        <v>42.14</v>
      </c>
      <c r="G55" s="191"/>
      <c r="H55" s="191"/>
      <c r="I55" s="191"/>
      <c r="J55" s="191"/>
      <c r="K55" s="191"/>
      <c r="L55" s="191"/>
      <c r="M55" s="191"/>
      <c r="N55" s="191" t="s">
        <v>178</v>
      </c>
      <c r="O55" s="191" t="s">
        <v>210</v>
      </c>
      <c r="P55" s="191" t="s">
        <v>284</v>
      </c>
      <c r="Q55" s="191">
        <f t="shared" si="12"/>
        <v>4.8</v>
      </c>
      <c r="R55" s="191">
        <f t="shared" si="13"/>
        <v>4.8</v>
      </c>
      <c r="S55" s="191">
        <v>4.8</v>
      </c>
      <c r="T55" s="191"/>
      <c r="U55" s="191"/>
      <c r="V55" s="191"/>
      <c r="W55" s="191"/>
      <c r="X55" s="191"/>
      <c r="Y55" s="191"/>
      <c r="Z55" s="205"/>
    </row>
    <row r="56" s="176" customFormat="1" spans="1:26">
      <c r="A56" s="191" t="s">
        <v>178</v>
      </c>
      <c r="B56" s="191" t="s">
        <v>182</v>
      </c>
      <c r="C56" s="191" t="s">
        <v>285</v>
      </c>
      <c r="D56" s="191">
        <v>14.8</v>
      </c>
      <c r="E56" s="191">
        <v>14.8</v>
      </c>
      <c r="F56" s="191">
        <v>14.8</v>
      </c>
      <c r="G56" s="191"/>
      <c r="H56" s="191"/>
      <c r="I56" s="191"/>
      <c r="J56" s="191"/>
      <c r="K56" s="191"/>
      <c r="L56" s="191"/>
      <c r="M56" s="191"/>
      <c r="N56" s="191" t="s">
        <v>178</v>
      </c>
      <c r="O56" s="191" t="s">
        <v>193</v>
      </c>
      <c r="P56" s="191" t="s">
        <v>286</v>
      </c>
      <c r="Q56" s="191">
        <f t="shared" si="12"/>
        <v>0</v>
      </c>
      <c r="R56" s="191">
        <f t="shared" si="13"/>
        <v>0</v>
      </c>
      <c r="S56" s="191"/>
      <c r="T56" s="191"/>
      <c r="U56" s="191" t="s">
        <v>178</v>
      </c>
      <c r="V56" s="191"/>
      <c r="W56" s="191"/>
      <c r="X56" s="191" t="s">
        <v>178</v>
      </c>
      <c r="Y56" s="191"/>
      <c r="Z56" s="205"/>
    </row>
    <row r="57" s="176" customFormat="1" spans="1:26">
      <c r="A57" s="191" t="s">
        <v>178</v>
      </c>
      <c r="B57" s="191" t="s">
        <v>185</v>
      </c>
      <c r="C57" s="191" t="s">
        <v>287</v>
      </c>
      <c r="D57" s="191"/>
      <c r="E57" s="191" t="s">
        <v>178</v>
      </c>
      <c r="F57" s="191"/>
      <c r="G57" s="191"/>
      <c r="H57" s="191" t="s">
        <v>178</v>
      </c>
      <c r="I57" s="191"/>
      <c r="J57" s="191"/>
      <c r="K57" s="191" t="s">
        <v>178</v>
      </c>
      <c r="L57" s="191"/>
      <c r="M57" s="191"/>
      <c r="N57" s="191" t="s">
        <v>178</v>
      </c>
      <c r="O57" s="191" t="s">
        <v>197</v>
      </c>
      <c r="P57" s="191" t="s">
        <v>288</v>
      </c>
      <c r="Q57" s="191">
        <f t="shared" si="12"/>
        <v>10</v>
      </c>
      <c r="R57" s="191">
        <f t="shared" si="13"/>
        <v>10</v>
      </c>
      <c r="S57" s="191">
        <v>10</v>
      </c>
      <c r="T57" s="191"/>
      <c r="U57" s="191"/>
      <c r="V57" s="191"/>
      <c r="W57" s="191"/>
      <c r="X57" s="191"/>
      <c r="Y57" s="191"/>
      <c r="Z57" s="205"/>
    </row>
    <row r="58" s="176" customFormat="1" spans="1:26">
      <c r="A58" s="191" t="s">
        <v>178</v>
      </c>
      <c r="B58" s="191" t="s">
        <v>188</v>
      </c>
      <c r="C58" s="191" t="s">
        <v>289</v>
      </c>
      <c r="D58" s="191"/>
      <c r="E58" s="191" t="s">
        <v>178</v>
      </c>
      <c r="F58" s="191"/>
      <c r="G58" s="191"/>
      <c r="H58" s="191" t="s">
        <v>178</v>
      </c>
      <c r="I58" s="191"/>
      <c r="J58" s="191"/>
      <c r="K58" s="191" t="s">
        <v>178</v>
      </c>
      <c r="L58" s="191"/>
      <c r="M58" s="191"/>
      <c r="N58" s="191" t="s">
        <v>178</v>
      </c>
      <c r="O58" s="191" t="s">
        <v>200</v>
      </c>
      <c r="P58" s="191" t="s">
        <v>287</v>
      </c>
      <c r="Q58" s="191"/>
      <c r="R58" s="191" t="s">
        <v>178</v>
      </c>
      <c r="S58" s="191"/>
      <c r="T58" s="191"/>
      <c r="U58" s="191" t="s">
        <v>178</v>
      </c>
      <c r="V58" s="191"/>
      <c r="W58" s="191"/>
      <c r="X58" s="191" t="s">
        <v>178</v>
      </c>
      <c r="Y58" s="191"/>
      <c r="Z58" s="205"/>
    </row>
    <row r="59" s="176" customFormat="1" spans="1:26">
      <c r="A59" s="191" t="s">
        <v>178</v>
      </c>
      <c r="B59" s="191" t="s">
        <v>210</v>
      </c>
      <c r="C59" s="191" t="s">
        <v>290</v>
      </c>
      <c r="D59" s="191">
        <v>27.34</v>
      </c>
      <c r="E59" s="191">
        <v>27.34</v>
      </c>
      <c r="F59" s="191">
        <v>27.34</v>
      </c>
      <c r="G59" s="191"/>
      <c r="H59" s="191"/>
      <c r="I59" s="191"/>
      <c r="J59" s="191"/>
      <c r="K59" s="191"/>
      <c r="L59" s="191"/>
      <c r="M59" s="191"/>
      <c r="N59" s="191" t="s">
        <v>178</v>
      </c>
      <c r="O59" s="191" t="s">
        <v>203</v>
      </c>
      <c r="P59" s="191" t="s">
        <v>291</v>
      </c>
      <c r="Q59" s="191"/>
      <c r="R59" s="191" t="s">
        <v>178</v>
      </c>
      <c r="S59" s="191"/>
      <c r="T59" s="191"/>
      <c r="U59" s="191" t="s">
        <v>178</v>
      </c>
      <c r="V59" s="191"/>
      <c r="W59" s="191"/>
      <c r="X59" s="191" t="s">
        <v>178</v>
      </c>
      <c r="Y59" s="191"/>
      <c r="Z59" s="205"/>
    </row>
    <row r="60" s="176" customFormat="1" spans="1:26">
      <c r="A60" s="191" t="s">
        <v>178</v>
      </c>
      <c r="B60" s="191" t="s">
        <v>191</v>
      </c>
      <c r="C60" s="191" t="s">
        <v>292</v>
      </c>
      <c r="D60" s="191"/>
      <c r="E60" s="191" t="s">
        <v>178</v>
      </c>
      <c r="F60" s="191"/>
      <c r="G60" s="191"/>
      <c r="H60" s="191" t="s">
        <v>178</v>
      </c>
      <c r="I60" s="191"/>
      <c r="J60" s="191"/>
      <c r="K60" s="191" t="s">
        <v>178</v>
      </c>
      <c r="L60" s="191"/>
      <c r="M60" s="191"/>
      <c r="N60" s="191" t="s">
        <v>178</v>
      </c>
      <c r="O60" s="191" t="s">
        <v>160</v>
      </c>
      <c r="P60" s="191" t="s">
        <v>289</v>
      </c>
      <c r="Q60" s="191"/>
      <c r="R60" s="191" t="s">
        <v>178</v>
      </c>
      <c r="S60" s="191"/>
      <c r="T60" s="191"/>
      <c r="U60" s="191" t="s">
        <v>178</v>
      </c>
      <c r="V60" s="191"/>
      <c r="W60" s="191"/>
      <c r="X60" s="191" t="s">
        <v>178</v>
      </c>
      <c r="Y60" s="191"/>
      <c r="Z60" s="205"/>
    </row>
    <row r="61" s="176" customFormat="1" spans="1:26">
      <c r="A61" s="191" t="s">
        <v>293</v>
      </c>
      <c r="B61" s="191" t="s">
        <v>178</v>
      </c>
      <c r="C61" s="191" t="s">
        <v>294</v>
      </c>
      <c r="D61" s="191"/>
      <c r="E61" s="191" t="s">
        <v>178</v>
      </c>
      <c r="F61" s="191"/>
      <c r="G61" s="191"/>
      <c r="H61" s="191" t="s">
        <v>178</v>
      </c>
      <c r="I61" s="191"/>
      <c r="J61" s="191"/>
      <c r="K61" s="191" t="s">
        <v>178</v>
      </c>
      <c r="L61" s="191"/>
      <c r="M61" s="191"/>
      <c r="N61" s="191" t="s">
        <v>178</v>
      </c>
      <c r="O61" s="191" t="s">
        <v>161</v>
      </c>
      <c r="P61" s="191" t="s">
        <v>295</v>
      </c>
      <c r="Q61" s="191"/>
      <c r="R61" s="191" t="s">
        <v>178</v>
      </c>
      <c r="S61" s="191"/>
      <c r="T61" s="191"/>
      <c r="U61" s="191" t="s">
        <v>178</v>
      </c>
      <c r="V61" s="191"/>
      <c r="W61" s="191"/>
      <c r="X61" s="191" t="s">
        <v>178</v>
      </c>
      <c r="Y61" s="191"/>
      <c r="Z61" s="205"/>
    </row>
    <row r="62" s="176" customFormat="1" spans="1:26">
      <c r="A62" s="191" t="s">
        <v>178</v>
      </c>
      <c r="B62" s="191" t="s">
        <v>185</v>
      </c>
      <c r="C62" s="191" t="s">
        <v>296</v>
      </c>
      <c r="D62" s="191"/>
      <c r="E62" s="191" t="s">
        <v>178</v>
      </c>
      <c r="F62" s="191"/>
      <c r="G62" s="191"/>
      <c r="H62" s="191" t="s">
        <v>178</v>
      </c>
      <c r="I62" s="191"/>
      <c r="J62" s="191"/>
      <c r="K62" s="191" t="s">
        <v>178</v>
      </c>
      <c r="L62" s="191"/>
      <c r="M62" s="191"/>
      <c r="N62" s="191" t="s">
        <v>178</v>
      </c>
      <c r="O62" s="191" t="s">
        <v>191</v>
      </c>
      <c r="P62" s="191" t="s">
        <v>297</v>
      </c>
      <c r="Q62" s="191"/>
      <c r="R62" s="191" t="s">
        <v>178</v>
      </c>
      <c r="S62" s="191"/>
      <c r="T62" s="191"/>
      <c r="U62" s="191" t="s">
        <v>178</v>
      </c>
      <c r="V62" s="191"/>
      <c r="W62" s="191"/>
      <c r="X62" s="191" t="s">
        <v>178</v>
      </c>
      <c r="Y62" s="191"/>
      <c r="Z62" s="205"/>
    </row>
    <row r="63" s="176" customFormat="1" spans="1:26">
      <c r="A63" s="191" t="s">
        <v>178</v>
      </c>
      <c r="B63" s="191" t="s">
        <v>188</v>
      </c>
      <c r="C63" s="191" t="s">
        <v>298</v>
      </c>
      <c r="D63" s="191"/>
      <c r="E63" s="191" t="s">
        <v>178</v>
      </c>
      <c r="F63" s="191"/>
      <c r="G63" s="191"/>
      <c r="H63" s="191" t="s">
        <v>178</v>
      </c>
      <c r="I63" s="191"/>
      <c r="J63" s="191"/>
      <c r="K63" s="191" t="s">
        <v>178</v>
      </c>
      <c r="L63" s="191"/>
      <c r="M63" s="191"/>
      <c r="N63" s="191" t="s">
        <v>299</v>
      </c>
      <c r="O63" s="191" t="s">
        <v>178</v>
      </c>
      <c r="P63" s="191" t="s">
        <v>300</v>
      </c>
      <c r="Q63" s="191"/>
      <c r="R63" s="191" t="s">
        <v>178</v>
      </c>
      <c r="S63" s="191"/>
      <c r="T63" s="191"/>
      <c r="U63" s="191" t="s">
        <v>178</v>
      </c>
      <c r="V63" s="191"/>
      <c r="W63" s="191"/>
      <c r="X63" s="191" t="s">
        <v>178</v>
      </c>
      <c r="Y63" s="191"/>
      <c r="Z63" s="205"/>
    </row>
    <row r="64" s="176" customFormat="1" spans="1:26">
      <c r="A64" s="191" t="s">
        <v>178</v>
      </c>
      <c r="B64" s="191" t="s">
        <v>207</v>
      </c>
      <c r="C64" s="191" t="s">
        <v>301</v>
      </c>
      <c r="D64" s="191"/>
      <c r="E64" s="191" t="s">
        <v>178</v>
      </c>
      <c r="F64" s="191"/>
      <c r="G64" s="191"/>
      <c r="H64" s="191" t="s">
        <v>178</v>
      </c>
      <c r="I64" s="191"/>
      <c r="J64" s="191"/>
      <c r="K64" s="191" t="s">
        <v>178</v>
      </c>
      <c r="L64" s="191"/>
      <c r="M64" s="191"/>
      <c r="N64" s="191" t="s">
        <v>178</v>
      </c>
      <c r="O64" s="191" t="s">
        <v>182</v>
      </c>
      <c r="P64" s="191" t="s">
        <v>302</v>
      </c>
      <c r="Q64" s="191"/>
      <c r="R64" s="191" t="s">
        <v>178</v>
      </c>
      <c r="S64" s="191"/>
      <c r="T64" s="191"/>
      <c r="U64" s="191" t="s">
        <v>178</v>
      </c>
      <c r="V64" s="191"/>
      <c r="W64" s="191"/>
      <c r="X64" s="191" t="s">
        <v>178</v>
      </c>
      <c r="Y64" s="191"/>
      <c r="Z64" s="205"/>
    </row>
    <row r="65" s="176" customFormat="1" spans="1:26">
      <c r="A65" s="191" t="s">
        <v>303</v>
      </c>
      <c r="B65" s="191" t="s">
        <v>178</v>
      </c>
      <c r="C65" s="191" t="s">
        <v>300</v>
      </c>
      <c r="D65" s="191"/>
      <c r="E65" s="191" t="s">
        <v>178</v>
      </c>
      <c r="F65" s="191"/>
      <c r="G65" s="191"/>
      <c r="H65" s="191" t="s">
        <v>178</v>
      </c>
      <c r="I65" s="191"/>
      <c r="J65" s="191"/>
      <c r="K65" s="191" t="s">
        <v>178</v>
      </c>
      <c r="L65" s="191"/>
      <c r="M65" s="191"/>
      <c r="N65" s="191" t="s">
        <v>178</v>
      </c>
      <c r="O65" s="191" t="s">
        <v>185</v>
      </c>
      <c r="P65" s="191" t="s">
        <v>304</v>
      </c>
      <c r="Q65" s="191"/>
      <c r="R65" s="191" t="s">
        <v>178</v>
      </c>
      <c r="S65" s="191"/>
      <c r="T65" s="191"/>
      <c r="U65" s="191" t="s">
        <v>178</v>
      </c>
      <c r="V65" s="191"/>
      <c r="W65" s="191"/>
      <c r="X65" s="191" t="s">
        <v>178</v>
      </c>
      <c r="Y65" s="191"/>
      <c r="Z65" s="205"/>
    </row>
    <row r="66" s="176" customFormat="1" spans="1:26">
      <c r="A66" s="191" t="s">
        <v>178</v>
      </c>
      <c r="B66" s="191" t="s">
        <v>182</v>
      </c>
      <c r="C66" s="191" t="s">
        <v>302</v>
      </c>
      <c r="D66" s="191"/>
      <c r="E66" s="191" t="s">
        <v>178</v>
      </c>
      <c r="F66" s="191"/>
      <c r="G66" s="191"/>
      <c r="H66" s="191" t="s">
        <v>178</v>
      </c>
      <c r="I66" s="191"/>
      <c r="J66" s="191"/>
      <c r="K66" s="191" t="s">
        <v>178</v>
      </c>
      <c r="L66" s="191"/>
      <c r="M66" s="191"/>
      <c r="N66" s="191" t="s">
        <v>178</v>
      </c>
      <c r="O66" s="191" t="s">
        <v>188</v>
      </c>
      <c r="P66" s="191" t="s">
        <v>305</v>
      </c>
      <c r="Q66" s="191"/>
      <c r="R66" s="191" t="s">
        <v>178</v>
      </c>
      <c r="S66" s="191"/>
      <c r="T66" s="191"/>
      <c r="U66" s="191" t="s">
        <v>178</v>
      </c>
      <c r="V66" s="191"/>
      <c r="W66" s="191"/>
      <c r="X66" s="191" t="s">
        <v>178</v>
      </c>
      <c r="Y66" s="191"/>
      <c r="Z66" s="205"/>
    </row>
    <row r="67" s="176" customFormat="1" spans="1:26">
      <c r="A67" s="191" t="s">
        <v>178</v>
      </c>
      <c r="B67" s="191" t="s">
        <v>185</v>
      </c>
      <c r="C67" s="191" t="s">
        <v>304</v>
      </c>
      <c r="D67" s="191"/>
      <c r="E67" s="191" t="s">
        <v>178</v>
      </c>
      <c r="F67" s="191"/>
      <c r="G67" s="191"/>
      <c r="H67" s="191" t="s">
        <v>178</v>
      </c>
      <c r="I67" s="191"/>
      <c r="J67" s="191"/>
      <c r="K67" s="191" t="s">
        <v>178</v>
      </c>
      <c r="L67" s="191"/>
      <c r="M67" s="191"/>
      <c r="N67" s="191" t="s">
        <v>178</v>
      </c>
      <c r="O67" s="191" t="s">
        <v>207</v>
      </c>
      <c r="P67" s="191" t="s">
        <v>306</v>
      </c>
      <c r="Q67" s="191"/>
      <c r="R67" s="191" t="s">
        <v>178</v>
      </c>
      <c r="S67" s="191"/>
      <c r="T67" s="191"/>
      <c r="U67" s="191" t="s">
        <v>178</v>
      </c>
      <c r="V67" s="191"/>
      <c r="W67" s="191"/>
      <c r="X67" s="191" t="s">
        <v>178</v>
      </c>
      <c r="Y67" s="191"/>
      <c r="Z67" s="205"/>
    </row>
    <row r="68" s="176" customFormat="1" spans="1:26">
      <c r="A68" s="191" t="s">
        <v>178</v>
      </c>
      <c r="B68" s="191" t="s">
        <v>188</v>
      </c>
      <c r="C68" s="191" t="s">
        <v>305</v>
      </c>
      <c r="D68" s="191"/>
      <c r="E68" s="191" t="s">
        <v>178</v>
      </c>
      <c r="F68" s="191"/>
      <c r="G68" s="191"/>
      <c r="H68" s="191" t="s">
        <v>178</v>
      </c>
      <c r="I68" s="191"/>
      <c r="J68" s="191"/>
      <c r="K68" s="191" t="s">
        <v>178</v>
      </c>
      <c r="L68" s="191"/>
      <c r="M68" s="191"/>
      <c r="N68" s="191" t="s">
        <v>307</v>
      </c>
      <c r="O68" s="191" t="s">
        <v>178</v>
      </c>
      <c r="P68" s="191" t="s">
        <v>308</v>
      </c>
      <c r="Q68" s="191"/>
      <c r="R68" s="191" t="s">
        <v>178</v>
      </c>
      <c r="S68" s="191"/>
      <c r="T68" s="191"/>
      <c r="U68" s="191" t="s">
        <v>178</v>
      </c>
      <c r="V68" s="191"/>
      <c r="W68" s="191"/>
      <c r="X68" s="191" t="s">
        <v>178</v>
      </c>
      <c r="Y68" s="191"/>
      <c r="Z68" s="205"/>
    </row>
    <row r="69" s="176" customFormat="1" spans="1:26">
      <c r="A69" s="191" t="s">
        <v>178</v>
      </c>
      <c r="B69" s="191" t="s">
        <v>207</v>
      </c>
      <c r="C69" s="191" t="s">
        <v>306</v>
      </c>
      <c r="D69" s="191"/>
      <c r="E69" s="191" t="s">
        <v>178</v>
      </c>
      <c r="F69" s="191"/>
      <c r="G69" s="191"/>
      <c r="H69" s="191" t="s">
        <v>178</v>
      </c>
      <c r="I69" s="191"/>
      <c r="J69" s="191"/>
      <c r="K69" s="191" t="s">
        <v>178</v>
      </c>
      <c r="L69" s="191"/>
      <c r="M69" s="191"/>
      <c r="N69" s="191" t="s">
        <v>178</v>
      </c>
      <c r="O69" s="191" t="s">
        <v>182</v>
      </c>
      <c r="P69" s="191" t="s">
        <v>225</v>
      </c>
      <c r="Q69" s="191"/>
      <c r="R69" s="191" t="s">
        <v>178</v>
      </c>
      <c r="S69" s="191"/>
      <c r="T69" s="191"/>
      <c r="U69" s="191" t="s">
        <v>178</v>
      </c>
      <c r="V69" s="191"/>
      <c r="W69" s="191"/>
      <c r="X69" s="191" t="s">
        <v>178</v>
      </c>
      <c r="Y69" s="191"/>
      <c r="Z69" s="205"/>
    </row>
    <row r="70" s="176" customFormat="1" spans="1:26">
      <c r="A70" s="191" t="s">
        <v>309</v>
      </c>
      <c r="B70" s="191" t="s">
        <v>178</v>
      </c>
      <c r="C70" s="191" t="s">
        <v>310</v>
      </c>
      <c r="D70" s="191"/>
      <c r="E70" s="191" t="s">
        <v>178</v>
      </c>
      <c r="F70" s="191"/>
      <c r="G70" s="191"/>
      <c r="H70" s="191" t="s">
        <v>178</v>
      </c>
      <c r="I70" s="191"/>
      <c r="J70" s="191"/>
      <c r="K70" s="191" t="s">
        <v>178</v>
      </c>
      <c r="L70" s="191"/>
      <c r="M70" s="191"/>
      <c r="N70" s="191" t="s">
        <v>178</v>
      </c>
      <c r="O70" s="191" t="s">
        <v>185</v>
      </c>
      <c r="P70" s="191" t="s">
        <v>311</v>
      </c>
      <c r="Q70" s="191"/>
      <c r="R70" s="191" t="s">
        <v>178</v>
      </c>
      <c r="S70" s="191"/>
      <c r="T70" s="191"/>
      <c r="U70" s="191" t="s">
        <v>178</v>
      </c>
      <c r="V70" s="191"/>
      <c r="W70" s="191"/>
      <c r="X70" s="191" t="s">
        <v>178</v>
      </c>
      <c r="Y70" s="191"/>
      <c r="Z70" s="205"/>
    </row>
    <row r="71" s="176" customFormat="1" spans="1:26">
      <c r="A71" s="191" t="s">
        <v>178</v>
      </c>
      <c r="B71" s="191" t="s">
        <v>182</v>
      </c>
      <c r="C71" s="191" t="s">
        <v>312</v>
      </c>
      <c r="D71" s="191"/>
      <c r="E71" s="191" t="s">
        <v>178</v>
      </c>
      <c r="F71" s="191"/>
      <c r="G71" s="191"/>
      <c r="H71" s="191" t="s">
        <v>178</v>
      </c>
      <c r="I71" s="191"/>
      <c r="J71" s="191"/>
      <c r="K71" s="191" t="s">
        <v>178</v>
      </c>
      <c r="L71" s="191"/>
      <c r="M71" s="191"/>
      <c r="N71" s="191" t="s">
        <v>178</v>
      </c>
      <c r="O71" s="191" t="s">
        <v>188</v>
      </c>
      <c r="P71" s="191" t="s">
        <v>313</v>
      </c>
      <c r="Q71" s="191"/>
      <c r="R71" s="191" t="s">
        <v>178</v>
      </c>
      <c r="S71" s="191"/>
      <c r="T71" s="191"/>
      <c r="U71" s="191" t="s">
        <v>178</v>
      </c>
      <c r="V71" s="191"/>
      <c r="W71" s="191"/>
      <c r="X71" s="191" t="s">
        <v>178</v>
      </c>
      <c r="Y71" s="191"/>
      <c r="Z71" s="205"/>
    </row>
    <row r="72" s="176" customFormat="1" spans="1:26">
      <c r="A72" s="191" t="s">
        <v>178</v>
      </c>
      <c r="B72" s="191" t="s">
        <v>185</v>
      </c>
      <c r="C72" s="191" t="s">
        <v>314</v>
      </c>
      <c r="D72" s="191"/>
      <c r="E72" s="191" t="s">
        <v>178</v>
      </c>
      <c r="F72" s="191"/>
      <c r="G72" s="191"/>
      <c r="H72" s="191" t="s">
        <v>178</v>
      </c>
      <c r="I72" s="191"/>
      <c r="J72" s="191"/>
      <c r="K72" s="191" t="s">
        <v>178</v>
      </c>
      <c r="L72" s="191"/>
      <c r="M72" s="191"/>
      <c r="N72" s="191" t="s">
        <v>178</v>
      </c>
      <c r="O72" s="191" t="s">
        <v>210</v>
      </c>
      <c r="P72" s="191" t="s">
        <v>227</v>
      </c>
      <c r="Q72" s="191"/>
      <c r="R72" s="191" t="s">
        <v>178</v>
      </c>
      <c r="S72" s="191"/>
      <c r="T72" s="191"/>
      <c r="U72" s="191" t="s">
        <v>178</v>
      </c>
      <c r="V72" s="191"/>
      <c r="W72" s="191"/>
      <c r="X72" s="191" t="s">
        <v>178</v>
      </c>
      <c r="Y72" s="191"/>
      <c r="Z72" s="205"/>
    </row>
    <row r="73" s="176" customFormat="1" spans="1:26">
      <c r="A73" s="191" t="s">
        <v>315</v>
      </c>
      <c r="B73" s="191" t="s">
        <v>178</v>
      </c>
      <c r="C73" s="191" t="s">
        <v>316</v>
      </c>
      <c r="D73" s="191"/>
      <c r="E73" s="191" t="s">
        <v>178</v>
      </c>
      <c r="F73" s="191"/>
      <c r="G73" s="191"/>
      <c r="H73" s="191" t="s">
        <v>178</v>
      </c>
      <c r="I73" s="191"/>
      <c r="J73" s="191"/>
      <c r="K73" s="191" t="s">
        <v>178</v>
      </c>
      <c r="L73" s="191"/>
      <c r="M73" s="191"/>
      <c r="N73" s="191" t="s">
        <v>178</v>
      </c>
      <c r="O73" s="191" t="s">
        <v>193</v>
      </c>
      <c r="P73" s="191" t="s">
        <v>235</v>
      </c>
      <c r="Q73" s="191"/>
      <c r="R73" s="191" t="s">
        <v>178</v>
      </c>
      <c r="S73" s="191"/>
      <c r="T73" s="191"/>
      <c r="U73" s="191" t="s">
        <v>178</v>
      </c>
      <c r="V73" s="191"/>
      <c r="W73" s="191"/>
      <c r="X73" s="191" t="s">
        <v>178</v>
      </c>
      <c r="Y73" s="191"/>
      <c r="Z73" s="205"/>
    </row>
    <row r="74" s="176" customFormat="1" spans="1:26">
      <c r="A74" s="191" t="s">
        <v>178</v>
      </c>
      <c r="B74" s="191" t="s">
        <v>182</v>
      </c>
      <c r="C74" s="191" t="s">
        <v>317</v>
      </c>
      <c r="D74" s="191"/>
      <c r="E74" s="191" t="s">
        <v>178</v>
      </c>
      <c r="F74" s="191"/>
      <c r="G74" s="191"/>
      <c r="H74" s="191" t="s">
        <v>178</v>
      </c>
      <c r="I74" s="191"/>
      <c r="J74" s="191"/>
      <c r="K74" s="191" t="s">
        <v>178</v>
      </c>
      <c r="L74" s="191"/>
      <c r="M74" s="191"/>
      <c r="N74" s="191" t="s">
        <v>178</v>
      </c>
      <c r="O74" s="191" t="s">
        <v>197</v>
      </c>
      <c r="P74" s="191" t="s">
        <v>318</v>
      </c>
      <c r="Q74" s="191"/>
      <c r="R74" s="191" t="s">
        <v>178</v>
      </c>
      <c r="S74" s="191"/>
      <c r="T74" s="191"/>
      <c r="U74" s="191" t="s">
        <v>178</v>
      </c>
      <c r="V74" s="191"/>
      <c r="W74" s="191"/>
      <c r="X74" s="191" t="s">
        <v>178</v>
      </c>
      <c r="Y74" s="191"/>
      <c r="Z74" s="205"/>
    </row>
    <row r="75" s="176" customFormat="1" spans="1:26">
      <c r="A75" s="191" t="s">
        <v>178</v>
      </c>
      <c r="B75" s="191" t="s">
        <v>185</v>
      </c>
      <c r="C75" s="191" t="s">
        <v>319</v>
      </c>
      <c r="D75" s="191"/>
      <c r="E75" s="191" t="s">
        <v>178</v>
      </c>
      <c r="F75" s="191"/>
      <c r="G75" s="191"/>
      <c r="H75" s="191" t="s">
        <v>178</v>
      </c>
      <c r="I75" s="191"/>
      <c r="J75" s="191"/>
      <c r="K75" s="191" t="s">
        <v>178</v>
      </c>
      <c r="L75" s="191"/>
      <c r="M75" s="191"/>
      <c r="N75" s="191" t="s">
        <v>178</v>
      </c>
      <c r="O75" s="191" t="s">
        <v>200</v>
      </c>
      <c r="P75" s="191" t="s">
        <v>320</v>
      </c>
      <c r="Q75" s="191"/>
      <c r="R75" s="191" t="s">
        <v>178</v>
      </c>
      <c r="S75" s="191"/>
      <c r="T75" s="191"/>
      <c r="U75" s="191" t="s">
        <v>178</v>
      </c>
      <c r="V75" s="191"/>
      <c r="W75" s="191"/>
      <c r="X75" s="191" t="s">
        <v>178</v>
      </c>
      <c r="Y75" s="191"/>
      <c r="Z75" s="205"/>
    </row>
    <row r="76" s="176" customFormat="1" spans="1:26">
      <c r="A76" s="191" t="s">
        <v>178</v>
      </c>
      <c r="B76" s="191" t="s">
        <v>188</v>
      </c>
      <c r="C76" s="191" t="s">
        <v>321</v>
      </c>
      <c r="D76" s="191"/>
      <c r="E76" s="191" t="s">
        <v>178</v>
      </c>
      <c r="F76" s="191"/>
      <c r="G76" s="191"/>
      <c r="H76" s="191" t="s">
        <v>178</v>
      </c>
      <c r="I76" s="191"/>
      <c r="J76" s="191"/>
      <c r="K76" s="191" t="s">
        <v>178</v>
      </c>
      <c r="L76" s="191"/>
      <c r="M76" s="191"/>
      <c r="N76" s="191" t="s">
        <v>178</v>
      </c>
      <c r="O76" s="191" t="s">
        <v>163</v>
      </c>
      <c r="P76" s="191" t="s">
        <v>229</v>
      </c>
      <c r="Q76" s="191"/>
      <c r="R76" s="191" t="s">
        <v>178</v>
      </c>
      <c r="S76" s="191"/>
      <c r="T76" s="191"/>
      <c r="U76" s="191" t="s">
        <v>178</v>
      </c>
      <c r="V76" s="191"/>
      <c r="W76" s="191"/>
      <c r="X76" s="191" t="s">
        <v>178</v>
      </c>
      <c r="Y76" s="191"/>
      <c r="Z76" s="205"/>
    </row>
    <row r="77" s="176" customFormat="1" spans="1:26">
      <c r="A77" s="191" t="s">
        <v>178</v>
      </c>
      <c r="B77" s="191" t="s">
        <v>207</v>
      </c>
      <c r="C77" s="191" t="s">
        <v>322</v>
      </c>
      <c r="D77" s="191"/>
      <c r="E77" s="191" t="s">
        <v>178</v>
      </c>
      <c r="F77" s="191"/>
      <c r="G77" s="191"/>
      <c r="H77" s="191" t="s">
        <v>178</v>
      </c>
      <c r="I77" s="191"/>
      <c r="J77" s="191"/>
      <c r="K77" s="191" t="s">
        <v>178</v>
      </c>
      <c r="L77" s="191"/>
      <c r="M77" s="191"/>
      <c r="N77" s="191" t="s">
        <v>178</v>
      </c>
      <c r="O77" s="191" t="s">
        <v>169</v>
      </c>
      <c r="P77" s="191" t="s">
        <v>323</v>
      </c>
      <c r="Q77" s="191"/>
      <c r="R77" s="191" t="s">
        <v>178</v>
      </c>
      <c r="S77" s="191"/>
      <c r="T77" s="191"/>
      <c r="U77" s="191" t="s">
        <v>178</v>
      </c>
      <c r="V77" s="191"/>
      <c r="W77" s="191"/>
      <c r="X77" s="191" t="s">
        <v>178</v>
      </c>
      <c r="Y77" s="191"/>
      <c r="Z77" s="205"/>
    </row>
    <row r="78" s="176" customFormat="1" spans="1:26">
      <c r="A78" s="191" t="s">
        <v>178</v>
      </c>
      <c r="B78" s="191" t="s">
        <v>210</v>
      </c>
      <c r="C78" s="191" t="s">
        <v>324</v>
      </c>
      <c r="D78" s="191"/>
      <c r="E78" s="191" t="s">
        <v>178</v>
      </c>
      <c r="F78" s="191"/>
      <c r="G78" s="191"/>
      <c r="H78" s="191" t="s">
        <v>178</v>
      </c>
      <c r="I78" s="191"/>
      <c r="J78" s="191"/>
      <c r="K78" s="191" t="s">
        <v>178</v>
      </c>
      <c r="L78" s="191"/>
      <c r="M78" s="191"/>
      <c r="N78" s="191" t="s">
        <v>178</v>
      </c>
      <c r="O78" s="191" t="s">
        <v>171</v>
      </c>
      <c r="P78" s="191" t="s">
        <v>325</v>
      </c>
      <c r="Q78" s="191"/>
      <c r="R78" s="191" t="s">
        <v>178</v>
      </c>
      <c r="S78" s="191"/>
      <c r="T78" s="191"/>
      <c r="U78" s="191" t="s">
        <v>178</v>
      </c>
      <c r="V78" s="191"/>
      <c r="W78" s="191"/>
      <c r="X78" s="191" t="s">
        <v>178</v>
      </c>
      <c r="Y78" s="191"/>
      <c r="Z78" s="205"/>
    </row>
    <row r="79" s="176" customFormat="1" spans="1:26">
      <c r="A79" s="191" t="s">
        <v>178</v>
      </c>
      <c r="B79" s="191" t="s">
        <v>193</v>
      </c>
      <c r="C79" s="191" t="s">
        <v>326</v>
      </c>
      <c r="D79" s="191"/>
      <c r="E79" s="191" t="s">
        <v>178</v>
      </c>
      <c r="F79" s="191"/>
      <c r="G79" s="191"/>
      <c r="H79" s="191" t="s">
        <v>178</v>
      </c>
      <c r="I79" s="191"/>
      <c r="J79" s="191"/>
      <c r="K79" s="191" t="s">
        <v>178</v>
      </c>
      <c r="L79" s="191"/>
      <c r="M79" s="191"/>
      <c r="N79" s="191" t="s">
        <v>178</v>
      </c>
      <c r="O79" s="191" t="s">
        <v>172</v>
      </c>
      <c r="P79" s="191" t="s">
        <v>327</v>
      </c>
      <c r="Q79" s="191"/>
      <c r="R79" s="191" t="s">
        <v>178</v>
      </c>
      <c r="S79" s="191"/>
      <c r="T79" s="191"/>
      <c r="U79" s="191" t="s">
        <v>178</v>
      </c>
      <c r="V79" s="191"/>
      <c r="W79" s="191"/>
      <c r="X79" s="191" t="s">
        <v>178</v>
      </c>
      <c r="Y79" s="191"/>
      <c r="Z79" s="205"/>
    </row>
    <row r="80" s="176" customFormat="1" spans="1:26">
      <c r="A80" s="191" t="s">
        <v>178</v>
      </c>
      <c r="B80" s="191" t="s">
        <v>197</v>
      </c>
      <c r="C80" s="191" t="s">
        <v>328</v>
      </c>
      <c r="D80" s="191"/>
      <c r="E80" s="191" t="s">
        <v>178</v>
      </c>
      <c r="F80" s="191"/>
      <c r="G80" s="191"/>
      <c r="H80" s="191" t="s">
        <v>178</v>
      </c>
      <c r="I80" s="191"/>
      <c r="J80" s="191"/>
      <c r="K80" s="191" t="s">
        <v>178</v>
      </c>
      <c r="L80" s="191"/>
      <c r="M80" s="191"/>
      <c r="N80" s="191" t="s">
        <v>178</v>
      </c>
      <c r="O80" s="191" t="s">
        <v>191</v>
      </c>
      <c r="P80" s="191" t="s">
        <v>329</v>
      </c>
      <c r="Q80" s="191"/>
      <c r="R80" s="191"/>
      <c r="S80" s="191"/>
      <c r="T80" s="191"/>
      <c r="U80" s="191" t="s">
        <v>178</v>
      </c>
      <c r="V80" s="191"/>
      <c r="W80" s="191"/>
      <c r="X80" s="191" t="s">
        <v>178</v>
      </c>
      <c r="Y80" s="191"/>
      <c r="Z80" s="205"/>
    </row>
    <row r="81" s="176" customFormat="1" spans="1:26">
      <c r="A81" s="191" t="s">
        <v>330</v>
      </c>
      <c r="B81" s="191" t="s">
        <v>178</v>
      </c>
      <c r="C81" s="191" t="s">
        <v>331</v>
      </c>
      <c r="D81" s="191"/>
      <c r="E81" s="191" t="s">
        <v>178</v>
      </c>
      <c r="F81" s="191"/>
      <c r="G81" s="191"/>
      <c r="H81" s="191" t="s">
        <v>178</v>
      </c>
      <c r="I81" s="191"/>
      <c r="J81" s="191"/>
      <c r="K81" s="191" t="s">
        <v>178</v>
      </c>
      <c r="L81" s="191"/>
      <c r="M81" s="191"/>
      <c r="N81" s="191" t="s">
        <v>332</v>
      </c>
      <c r="O81" s="191" t="s">
        <v>178</v>
      </c>
      <c r="P81" s="191" t="s">
        <v>333</v>
      </c>
      <c r="Q81" s="191">
        <v>4.15</v>
      </c>
      <c r="R81" s="191">
        <v>4.15</v>
      </c>
      <c r="S81" s="191"/>
      <c r="T81" s="191">
        <v>4.15</v>
      </c>
      <c r="U81" s="191"/>
      <c r="V81" s="191"/>
      <c r="W81" s="191"/>
      <c r="X81" s="191"/>
      <c r="Y81" s="191"/>
      <c r="Z81" s="205"/>
    </row>
    <row r="82" s="176" customFormat="1" spans="1:26">
      <c r="A82" s="191" t="s">
        <v>178</v>
      </c>
      <c r="B82" s="191" t="s">
        <v>182</v>
      </c>
      <c r="C82" s="191" t="s">
        <v>334</v>
      </c>
      <c r="D82" s="191"/>
      <c r="E82" s="191" t="s">
        <v>178</v>
      </c>
      <c r="F82" s="191"/>
      <c r="G82" s="191"/>
      <c r="H82" s="191" t="s">
        <v>178</v>
      </c>
      <c r="I82" s="191"/>
      <c r="J82" s="191"/>
      <c r="K82" s="191" t="s">
        <v>178</v>
      </c>
      <c r="L82" s="191"/>
      <c r="M82" s="191"/>
      <c r="N82" s="191" t="s">
        <v>178</v>
      </c>
      <c r="O82" s="191" t="s">
        <v>182</v>
      </c>
      <c r="P82" s="191" t="s">
        <v>225</v>
      </c>
      <c r="Q82" s="191"/>
      <c r="R82" s="191"/>
      <c r="S82" s="191"/>
      <c r="T82" s="191"/>
      <c r="U82" s="191"/>
      <c r="V82" s="191"/>
      <c r="W82" s="191"/>
      <c r="X82" s="191" t="s">
        <v>178</v>
      </c>
      <c r="Y82" s="191"/>
      <c r="Z82" s="205"/>
    </row>
    <row r="83" s="176" customFormat="1" spans="1:26">
      <c r="A83" s="191" t="s">
        <v>178</v>
      </c>
      <c r="B83" s="191" t="s">
        <v>185</v>
      </c>
      <c r="C83" s="191" t="s">
        <v>335</v>
      </c>
      <c r="D83" s="191"/>
      <c r="E83" s="191" t="s">
        <v>178</v>
      </c>
      <c r="F83" s="191"/>
      <c r="G83" s="191"/>
      <c r="H83" s="191" t="s">
        <v>178</v>
      </c>
      <c r="I83" s="191"/>
      <c r="J83" s="191"/>
      <c r="K83" s="191" t="s">
        <v>178</v>
      </c>
      <c r="L83" s="191"/>
      <c r="M83" s="191"/>
      <c r="N83" s="191" t="s">
        <v>178</v>
      </c>
      <c r="O83" s="191" t="s">
        <v>185</v>
      </c>
      <c r="P83" s="191" t="s">
        <v>311</v>
      </c>
      <c r="Q83" s="191">
        <v>4.15</v>
      </c>
      <c r="R83" s="191">
        <v>4.15</v>
      </c>
      <c r="S83" s="191"/>
      <c r="T83" s="191">
        <v>4.15</v>
      </c>
      <c r="U83" s="191"/>
      <c r="V83" s="191"/>
      <c r="W83" s="191"/>
      <c r="X83" s="191" t="s">
        <v>178</v>
      </c>
      <c r="Y83" s="191"/>
      <c r="Z83" s="205"/>
    </row>
    <row r="84" s="176" customFormat="1" spans="1:26">
      <c r="A84" s="191" t="s">
        <v>336</v>
      </c>
      <c r="B84" s="191" t="s">
        <v>178</v>
      </c>
      <c r="C84" s="191" t="s">
        <v>72</v>
      </c>
      <c r="D84" s="191"/>
      <c r="E84" s="191" t="s">
        <v>178</v>
      </c>
      <c r="F84" s="191"/>
      <c r="G84" s="191"/>
      <c r="H84" s="191" t="s">
        <v>178</v>
      </c>
      <c r="I84" s="191"/>
      <c r="J84" s="191"/>
      <c r="K84" s="191" t="s">
        <v>178</v>
      </c>
      <c r="L84" s="191"/>
      <c r="M84" s="191"/>
      <c r="N84" s="191" t="s">
        <v>178</v>
      </c>
      <c r="O84" s="191" t="s">
        <v>188</v>
      </c>
      <c r="P84" s="191" t="s">
        <v>313</v>
      </c>
      <c r="Q84" s="191"/>
      <c r="R84" s="191"/>
      <c r="S84" s="191"/>
      <c r="T84" s="191"/>
      <c r="U84" s="191"/>
      <c r="V84" s="191"/>
      <c r="W84" s="191"/>
      <c r="X84" s="191" t="s">
        <v>178</v>
      </c>
      <c r="Y84" s="191"/>
      <c r="Z84" s="205"/>
    </row>
    <row r="85" s="176" customFormat="1" spans="1:26">
      <c r="A85" s="191" t="s">
        <v>178</v>
      </c>
      <c r="B85" s="191" t="s">
        <v>197</v>
      </c>
      <c r="C85" s="191" t="s">
        <v>337</v>
      </c>
      <c r="D85" s="191"/>
      <c r="E85" s="191" t="s">
        <v>178</v>
      </c>
      <c r="F85" s="191"/>
      <c r="G85" s="191"/>
      <c r="H85" s="191" t="s">
        <v>178</v>
      </c>
      <c r="I85" s="191"/>
      <c r="J85" s="191"/>
      <c r="K85" s="191" t="s">
        <v>178</v>
      </c>
      <c r="L85" s="191"/>
      <c r="M85" s="191"/>
      <c r="N85" s="191" t="s">
        <v>178</v>
      </c>
      <c r="O85" s="191" t="s">
        <v>210</v>
      </c>
      <c r="P85" s="191" t="s">
        <v>227</v>
      </c>
      <c r="Q85" s="191"/>
      <c r="R85" s="191"/>
      <c r="S85" s="191"/>
      <c r="T85" s="191"/>
      <c r="U85" s="191"/>
      <c r="V85" s="191"/>
      <c r="W85" s="191"/>
      <c r="X85" s="191"/>
      <c r="Y85" s="191"/>
      <c r="Z85" s="205"/>
    </row>
    <row r="86" s="176" customFormat="1" spans="1:26">
      <c r="A86" s="191" t="s">
        <v>178</v>
      </c>
      <c r="B86" s="191" t="s">
        <v>200</v>
      </c>
      <c r="C86" s="191" t="s">
        <v>338</v>
      </c>
      <c r="D86" s="191"/>
      <c r="E86" s="191" t="s">
        <v>178</v>
      </c>
      <c r="F86" s="191"/>
      <c r="G86" s="191"/>
      <c r="H86" s="191" t="s">
        <v>178</v>
      </c>
      <c r="I86" s="191"/>
      <c r="J86" s="191"/>
      <c r="K86" s="191" t="s">
        <v>178</v>
      </c>
      <c r="L86" s="191"/>
      <c r="M86" s="191"/>
      <c r="N86" s="191" t="s">
        <v>178</v>
      </c>
      <c r="O86" s="191" t="s">
        <v>193</v>
      </c>
      <c r="P86" s="191" t="s">
        <v>235</v>
      </c>
      <c r="Q86" s="191"/>
      <c r="R86" s="191" t="s">
        <v>178</v>
      </c>
      <c r="S86" s="191"/>
      <c r="T86" s="191"/>
      <c r="U86" s="191" t="s">
        <v>178</v>
      </c>
      <c r="V86" s="191"/>
      <c r="W86" s="191"/>
      <c r="X86" s="191" t="s">
        <v>178</v>
      </c>
      <c r="Y86" s="191"/>
      <c r="Z86" s="205"/>
    </row>
    <row r="87" s="176" customFormat="1" spans="1:26">
      <c r="A87" s="191" t="s">
        <v>178</v>
      </c>
      <c r="B87" s="191" t="s">
        <v>203</v>
      </c>
      <c r="C87" s="191" t="s">
        <v>339</v>
      </c>
      <c r="D87" s="191"/>
      <c r="E87" s="191" t="s">
        <v>178</v>
      </c>
      <c r="F87" s="191"/>
      <c r="G87" s="191"/>
      <c r="H87" s="191" t="s">
        <v>178</v>
      </c>
      <c r="I87" s="191"/>
      <c r="J87" s="191"/>
      <c r="K87" s="191" t="s">
        <v>178</v>
      </c>
      <c r="L87" s="191"/>
      <c r="M87" s="191"/>
      <c r="N87" s="191" t="s">
        <v>178</v>
      </c>
      <c r="O87" s="191" t="s">
        <v>197</v>
      </c>
      <c r="P87" s="191" t="s">
        <v>318</v>
      </c>
      <c r="Q87" s="191"/>
      <c r="R87" s="191" t="s">
        <v>178</v>
      </c>
      <c r="S87" s="191"/>
      <c r="T87" s="191"/>
      <c r="U87" s="191" t="s">
        <v>178</v>
      </c>
      <c r="V87" s="191"/>
      <c r="W87" s="191"/>
      <c r="X87" s="191" t="s">
        <v>178</v>
      </c>
      <c r="Y87" s="191"/>
      <c r="Z87" s="205"/>
    </row>
    <row r="88" s="176" customFormat="1" spans="1:26">
      <c r="A88" s="191" t="s">
        <v>178</v>
      </c>
      <c r="B88" s="191" t="s">
        <v>160</v>
      </c>
      <c r="C88" s="191" t="s">
        <v>340</v>
      </c>
      <c r="D88" s="191"/>
      <c r="E88" s="191" t="s">
        <v>178</v>
      </c>
      <c r="F88" s="191"/>
      <c r="G88" s="191"/>
      <c r="H88" s="191" t="s">
        <v>178</v>
      </c>
      <c r="I88" s="191"/>
      <c r="J88" s="191"/>
      <c r="K88" s="191" t="s">
        <v>178</v>
      </c>
      <c r="L88" s="191"/>
      <c r="M88" s="191"/>
      <c r="N88" s="191" t="s">
        <v>178</v>
      </c>
      <c r="O88" s="191" t="s">
        <v>200</v>
      </c>
      <c r="P88" s="191" t="s">
        <v>320</v>
      </c>
      <c r="Q88" s="191"/>
      <c r="R88" s="191" t="s">
        <v>178</v>
      </c>
      <c r="S88" s="191"/>
      <c r="T88" s="191"/>
      <c r="U88" s="191" t="s">
        <v>178</v>
      </c>
      <c r="V88" s="191"/>
      <c r="W88" s="191"/>
      <c r="X88" s="191" t="s">
        <v>178</v>
      </c>
      <c r="Y88" s="191"/>
      <c r="Z88" s="205"/>
    </row>
    <row r="89" s="176" customFormat="1" spans="1:26">
      <c r="A89" s="191" t="s">
        <v>178</v>
      </c>
      <c r="B89" s="191" t="s">
        <v>191</v>
      </c>
      <c r="C89" s="191" t="s">
        <v>341</v>
      </c>
      <c r="D89" s="191"/>
      <c r="E89" s="191" t="s">
        <v>178</v>
      </c>
      <c r="F89" s="191"/>
      <c r="G89" s="191"/>
      <c r="H89" s="191" t="s">
        <v>178</v>
      </c>
      <c r="I89" s="191"/>
      <c r="J89" s="191"/>
      <c r="K89" s="191" t="s">
        <v>178</v>
      </c>
      <c r="L89" s="191"/>
      <c r="M89" s="191"/>
      <c r="N89" s="191" t="s">
        <v>178</v>
      </c>
      <c r="O89" s="191" t="s">
        <v>203</v>
      </c>
      <c r="P89" s="191" t="s">
        <v>342</v>
      </c>
      <c r="Q89" s="191"/>
      <c r="R89" s="191" t="s">
        <v>178</v>
      </c>
      <c r="S89" s="191"/>
      <c r="T89" s="191"/>
      <c r="U89" s="191" t="s">
        <v>178</v>
      </c>
      <c r="V89" s="191"/>
      <c r="W89" s="191"/>
      <c r="X89" s="191" t="s">
        <v>178</v>
      </c>
      <c r="Y89" s="191"/>
      <c r="Z89" s="205"/>
    </row>
    <row r="90" s="176" customFormat="1" spans="1:26">
      <c r="A90" s="191"/>
      <c r="B90" s="191"/>
      <c r="C90" s="191"/>
      <c r="D90" s="191"/>
      <c r="E90" s="191"/>
      <c r="F90" s="191"/>
      <c r="G90" s="191"/>
      <c r="H90" s="191"/>
      <c r="I90" s="191"/>
      <c r="J90" s="191"/>
      <c r="K90" s="191"/>
      <c r="L90" s="191"/>
      <c r="M90" s="191"/>
      <c r="N90" s="191" t="s">
        <v>178</v>
      </c>
      <c r="O90" s="191" t="s">
        <v>160</v>
      </c>
      <c r="P90" s="191" t="s">
        <v>343</v>
      </c>
      <c r="Q90" s="191"/>
      <c r="R90" s="191" t="s">
        <v>178</v>
      </c>
      <c r="S90" s="191"/>
      <c r="T90" s="191"/>
      <c r="U90" s="191" t="s">
        <v>178</v>
      </c>
      <c r="V90" s="191"/>
      <c r="W90" s="191"/>
      <c r="X90" s="191" t="s">
        <v>178</v>
      </c>
      <c r="Y90" s="191"/>
      <c r="Z90" s="205"/>
    </row>
    <row r="91" s="176" customFormat="1" spans="1:26">
      <c r="A91" s="191"/>
      <c r="B91" s="191"/>
      <c r="C91" s="191"/>
      <c r="D91" s="191"/>
      <c r="E91" s="191"/>
      <c r="F91" s="191"/>
      <c r="G91" s="191"/>
      <c r="H91" s="191"/>
      <c r="I91" s="191"/>
      <c r="J91" s="191"/>
      <c r="K91" s="191"/>
      <c r="L91" s="191"/>
      <c r="M91" s="191"/>
      <c r="N91" s="191" t="s">
        <v>178</v>
      </c>
      <c r="O91" s="191" t="s">
        <v>161</v>
      </c>
      <c r="P91" s="191" t="s">
        <v>344</v>
      </c>
      <c r="Q91" s="191"/>
      <c r="R91" s="191" t="s">
        <v>178</v>
      </c>
      <c r="S91" s="191"/>
      <c r="T91" s="191"/>
      <c r="U91" s="191" t="s">
        <v>178</v>
      </c>
      <c r="V91" s="191"/>
      <c r="W91" s="191"/>
      <c r="X91" s="191" t="s">
        <v>178</v>
      </c>
      <c r="Y91" s="191"/>
      <c r="Z91" s="205"/>
    </row>
    <row r="92" s="176" customFormat="1" spans="1:26">
      <c r="A92" s="191"/>
      <c r="B92" s="191"/>
      <c r="C92" s="191"/>
      <c r="D92" s="191"/>
      <c r="E92" s="191"/>
      <c r="F92" s="191"/>
      <c r="G92" s="191"/>
      <c r="H92" s="191"/>
      <c r="I92" s="191"/>
      <c r="J92" s="191"/>
      <c r="K92" s="191"/>
      <c r="L92" s="191"/>
      <c r="M92" s="191"/>
      <c r="N92" s="191" t="s">
        <v>178</v>
      </c>
      <c r="O92" s="191" t="s">
        <v>162</v>
      </c>
      <c r="P92" s="191" t="s">
        <v>345</v>
      </c>
      <c r="Q92" s="191"/>
      <c r="R92" s="191" t="s">
        <v>178</v>
      </c>
      <c r="S92" s="191"/>
      <c r="T92" s="191"/>
      <c r="U92" s="191" t="s">
        <v>178</v>
      </c>
      <c r="V92" s="191"/>
      <c r="W92" s="191"/>
      <c r="X92" s="191" t="s">
        <v>178</v>
      </c>
      <c r="Y92" s="191"/>
      <c r="Z92" s="205"/>
    </row>
    <row r="93" s="176" customFormat="1" spans="1:26">
      <c r="A93" s="191"/>
      <c r="B93" s="191"/>
      <c r="C93" s="191"/>
      <c r="D93" s="191"/>
      <c r="E93" s="191"/>
      <c r="F93" s="191"/>
      <c r="G93" s="191"/>
      <c r="H93" s="191"/>
      <c r="I93" s="191"/>
      <c r="J93" s="191"/>
      <c r="K93" s="191"/>
      <c r="L93" s="191"/>
      <c r="M93" s="191"/>
      <c r="N93" s="191" t="s">
        <v>178</v>
      </c>
      <c r="O93" s="191" t="s">
        <v>163</v>
      </c>
      <c r="P93" s="191" t="s">
        <v>229</v>
      </c>
      <c r="Q93" s="191"/>
      <c r="R93" s="191" t="s">
        <v>178</v>
      </c>
      <c r="S93" s="191"/>
      <c r="T93" s="191"/>
      <c r="U93" s="191" t="s">
        <v>178</v>
      </c>
      <c r="V93" s="191"/>
      <c r="W93" s="191"/>
      <c r="X93" s="191" t="s">
        <v>178</v>
      </c>
      <c r="Y93" s="191"/>
      <c r="Z93" s="205"/>
    </row>
    <row r="94" s="176" customFormat="1" spans="1:26">
      <c r="A94" s="191"/>
      <c r="B94" s="191"/>
      <c r="C94" s="191"/>
      <c r="D94" s="191"/>
      <c r="E94" s="191"/>
      <c r="F94" s="191"/>
      <c r="G94" s="191"/>
      <c r="H94" s="191"/>
      <c r="I94" s="191"/>
      <c r="J94" s="191"/>
      <c r="K94" s="191"/>
      <c r="L94" s="191"/>
      <c r="M94" s="191"/>
      <c r="N94" s="191" t="s">
        <v>178</v>
      </c>
      <c r="O94" s="191" t="s">
        <v>169</v>
      </c>
      <c r="P94" s="191" t="s">
        <v>323</v>
      </c>
      <c r="Q94" s="191"/>
      <c r="R94" s="191" t="s">
        <v>178</v>
      </c>
      <c r="S94" s="191"/>
      <c r="T94" s="191"/>
      <c r="U94" s="191" t="s">
        <v>178</v>
      </c>
      <c r="V94" s="191"/>
      <c r="W94" s="191"/>
      <c r="X94" s="191" t="s">
        <v>178</v>
      </c>
      <c r="Y94" s="191"/>
      <c r="Z94" s="205"/>
    </row>
    <row r="95" s="176" customFormat="1" spans="1:26">
      <c r="A95" s="191"/>
      <c r="B95" s="191"/>
      <c r="C95" s="191"/>
      <c r="D95" s="191"/>
      <c r="E95" s="191"/>
      <c r="F95" s="191"/>
      <c r="G95" s="191"/>
      <c r="H95" s="191"/>
      <c r="I95" s="191"/>
      <c r="J95" s="191"/>
      <c r="K95" s="191"/>
      <c r="L95" s="191"/>
      <c r="M95" s="191"/>
      <c r="N95" s="191" t="s">
        <v>178</v>
      </c>
      <c r="O95" s="191" t="s">
        <v>171</v>
      </c>
      <c r="P95" s="191" t="s">
        <v>325</v>
      </c>
      <c r="Q95" s="191"/>
      <c r="R95" s="191" t="s">
        <v>178</v>
      </c>
      <c r="S95" s="191"/>
      <c r="T95" s="191"/>
      <c r="U95" s="191" t="s">
        <v>178</v>
      </c>
      <c r="V95" s="191"/>
      <c r="W95" s="191"/>
      <c r="X95" s="191" t="s">
        <v>178</v>
      </c>
      <c r="Y95" s="191"/>
      <c r="Z95" s="205"/>
    </row>
    <row r="96" s="176" customFormat="1" spans="1:26">
      <c r="A96" s="191"/>
      <c r="B96" s="191"/>
      <c r="C96" s="191"/>
      <c r="D96" s="191"/>
      <c r="E96" s="191"/>
      <c r="F96" s="191"/>
      <c r="G96" s="191"/>
      <c r="H96" s="191"/>
      <c r="I96" s="191"/>
      <c r="J96" s="191"/>
      <c r="K96" s="191"/>
      <c r="L96" s="191"/>
      <c r="M96" s="191"/>
      <c r="N96" s="191" t="s">
        <v>178</v>
      </c>
      <c r="O96" s="191" t="s">
        <v>172</v>
      </c>
      <c r="P96" s="191" t="s">
        <v>327</v>
      </c>
      <c r="Q96" s="191"/>
      <c r="R96" s="191" t="s">
        <v>178</v>
      </c>
      <c r="S96" s="191"/>
      <c r="T96" s="191"/>
      <c r="U96" s="191" t="s">
        <v>178</v>
      </c>
      <c r="V96" s="191"/>
      <c r="W96" s="191"/>
      <c r="X96" s="191" t="s">
        <v>178</v>
      </c>
      <c r="Y96" s="191"/>
      <c r="Z96" s="205"/>
    </row>
    <row r="97" s="176" customFormat="1" spans="1:26">
      <c r="A97" s="191"/>
      <c r="B97" s="191"/>
      <c r="C97" s="191"/>
      <c r="D97" s="191"/>
      <c r="E97" s="191"/>
      <c r="F97" s="191"/>
      <c r="G97" s="191"/>
      <c r="H97" s="191"/>
      <c r="I97" s="191"/>
      <c r="J97" s="191"/>
      <c r="K97" s="191"/>
      <c r="L97" s="191"/>
      <c r="M97" s="191"/>
      <c r="N97" s="191" t="s">
        <v>178</v>
      </c>
      <c r="O97" s="191" t="s">
        <v>191</v>
      </c>
      <c r="P97" s="191" t="s">
        <v>237</v>
      </c>
      <c r="Q97" s="191"/>
      <c r="R97" s="191" t="s">
        <v>178</v>
      </c>
      <c r="S97" s="191"/>
      <c r="T97" s="191"/>
      <c r="U97" s="191" t="s">
        <v>178</v>
      </c>
      <c r="V97" s="191"/>
      <c r="W97" s="191"/>
      <c r="X97" s="191" t="s">
        <v>178</v>
      </c>
      <c r="Y97" s="191"/>
      <c r="Z97" s="205"/>
    </row>
    <row r="98" s="176" customFormat="1" spans="1:26">
      <c r="A98" s="191"/>
      <c r="B98" s="191"/>
      <c r="C98" s="191"/>
      <c r="D98" s="191"/>
      <c r="E98" s="191"/>
      <c r="F98" s="191"/>
      <c r="G98" s="191"/>
      <c r="H98" s="191"/>
      <c r="I98" s="191"/>
      <c r="J98" s="191"/>
      <c r="K98" s="191"/>
      <c r="L98" s="191"/>
      <c r="M98" s="191"/>
      <c r="N98" s="191" t="s">
        <v>346</v>
      </c>
      <c r="O98" s="191" t="s">
        <v>178</v>
      </c>
      <c r="P98" s="191" t="s">
        <v>347</v>
      </c>
      <c r="Q98" s="191"/>
      <c r="R98" s="191" t="s">
        <v>178</v>
      </c>
      <c r="S98" s="191"/>
      <c r="T98" s="191"/>
      <c r="U98" s="191" t="s">
        <v>178</v>
      </c>
      <c r="V98" s="191"/>
      <c r="W98" s="191"/>
      <c r="X98" s="191" t="s">
        <v>178</v>
      </c>
      <c r="Y98" s="191"/>
      <c r="Z98" s="205"/>
    </row>
    <row r="99" s="176" customFormat="1" spans="1:26">
      <c r="A99" s="191"/>
      <c r="B99" s="191"/>
      <c r="C99" s="191"/>
      <c r="D99" s="191"/>
      <c r="E99" s="191"/>
      <c r="F99" s="191"/>
      <c r="G99" s="191"/>
      <c r="H99" s="191"/>
      <c r="I99" s="191"/>
      <c r="J99" s="191"/>
      <c r="K99" s="191"/>
      <c r="L99" s="191"/>
      <c r="M99" s="191"/>
      <c r="N99" s="191" t="s">
        <v>178</v>
      </c>
      <c r="O99" s="191" t="s">
        <v>182</v>
      </c>
      <c r="P99" s="191" t="s">
        <v>348</v>
      </c>
      <c r="Q99" s="191"/>
      <c r="R99" s="191" t="s">
        <v>178</v>
      </c>
      <c r="S99" s="191"/>
      <c r="T99" s="191"/>
      <c r="U99" s="191" t="s">
        <v>178</v>
      </c>
      <c r="V99" s="191"/>
      <c r="W99" s="191"/>
      <c r="X99" s="191" t="s">
        <v>178</v>
      </c>
      <c r="Y99" s="191"/>
      <c r="Z99" s="205"/>
    </row>
    <row r="100" s="176" customFormat="1" spans="1:26">
      <c r="A100" s="191"/>
      <c r="B100" s="191"/>
      <c r="C100" s="191"/>
      <c r="D100" s="191"/>
      <c r="E100" s="191"/>
      <c r="F100" s="191"/>
      <c r="G100" s="191"/>
      <c r="H100" s="191"/>
      <c r="I100" s="191"/>
      <c r="J100" s="191"/>
      <c r="K100" s="191"/>
      <c r="L100" s="191"/>
      <c r="M100" s="191"/>
      <c r="N100" s="191" t="s">
        <v>178</v>
      </c>
      <c r="O100" s="191" t="s">
        <v>191</v>
      </c>
      <c r="P100" s="191" t="s">
        <v>270</v>
      </c>
      <c r="Q100" s="191"/>
      <c r="R100" s="191" t="s">
        <v>178</v>
      </c>
      <c r="S100" s="191"/>
      <c r="T100" s="191"/>
      <c r="U100" s="191" t="s">
        <v>178</v>
      </c>
      <c r="V100" s="191"/>
      <c r="W100" s="191"/>
      <c r="X100" s="191" t="s">
        <v>178</v>
      </c>
      <c r="Y100" s="191"/>
      <c r="Z100" s="205"/>
    </row>
    <row r="101" s="176" customFormat="1" spans="1:26">
      <c r="A101" s="191"/>
      <c r="B101" s="191"/>
      <c r="C101" s="191"/>
      <c r="D101" s="191"/>
      <c r="E101" s="191"/>
      <c r="F101" s="191"/>
      <c r="G101" s="191"/>
      <c r="H101" s="191"/>
      <c r="I101" s="191"/>
      <c r="J101" s="191"/>
      <c r="K101" s="191"/>
      <c r="L101" s="191"/>
      <c r="M101" s="191"/>
      <c r="N101" s="191" t="s">
        <v>349</v>
      </c>
      <c r="O101" s="191" t="s">
        <v>178</v>
      </c>
      <c r="P101" s="191" t="s">
        <v>262</v>
      </c>
      <c r="Q101" s="191"/>
      <c r="R101" s="191" t="s">
        <v>178</v>
      </c>
      <c r="S101" s="191"/>
      <c r="T101" s="191"/>
      <c r="U101" s="191" t="s">
        <v>178</v>
      </c>
      <c r="V101" s="191"/>
      <c r="W101" s="191"/>
      <c r="X101" s="191" t="s">
        <v>178</v>
      </c>
      <c r="Y101" s="191"/>
      <c r="Z101" s="205"/>
    </row>
    <row r="102" s="176" customFormat="1" spans="1:26">
      <c r="A102" s="191"/>
      <c r="B102" s="191"/>
      <c r="C102" s="191"/>
      <c r="D102" s="191"/>
      <c r="E102" s="191"/>
      <c r="F102" s="191"/>
      <c r="G102" s="191"/>
      <c r="H102" s="191"/>
      <c r="I102" s="191"/>
      <c r="J102" s="191"/>
      <c r="K102" s="191"/>
      <c r="L102" s="191"/>
      <c r="M102" s="191"/>
      <c r="N102" s="191" t="s">
        <v>178</v>
      </c>
      <c r="O102" s="191" t="s">
        <v>182</v>
      </c>
      <c r="P102" s="191" t="s">
        <v>348</v>
      </c>
      <c r="Q102" s="191"/>
      <c r="R102" s="191" t="s">
        <v>178</v>
      </c>
      <c r="S102" s="191"/>
      <c r="T102" s="191"/>
      <c r="U102" s="191" t="s">
        <v>178</v>
      </c>
      <c r="V102" s="191"/>
      <c r="W102" s="191"/>
      <c r="X102" s="191" t="s">
        <v>178</v>
      </c>
      <c r="Y102" s="191"/>
      <c r="Z102" s="205"/>
    </row>
    <row r="103" s="176" customFormat="1" spans="1:26">
      <c r="A103" s="191"/>
      <c r="B103" s="191"/>
      <c r="C103" s="191"/>
      <c r="D103" s="191"/>
      <c r="E103" s="191"/>
      <c r="F103" s="191"/>
      <c r="G103" s="191"/>
      <c r="H103" s="191"/>
      <c r="I103" s="191"/>
      <c r="J103" s="191"/>
      <c r="K103" s="191"/>
      <c r="L103" s="191"/>
      <c r="M103" s="191"/>
      <c r="N103" s="191" t="s">
        <v>178</v>
      </c>
      <c r="O103" s="191" t="s">
        <v>188</v>
      </c>
      <c r="P103" s="191" t="s">
        <v>279</v>
      </c>
      <c r="Q103" s="191"/>
      <c r="R103" s="191" t="s">
        <v>178</v>
      </c>
      <c r="S103" s="191"/>
      <c r="T103" s="191"/>
      <c r="U103" s="191" t="s">
        <v>178</v>
      </c>
      <c r="V103" s="191"/>
      <c r="W103" s="191"/>
      <c r="X103" s="191" t="s">
        <v>178</v>
      </c>
      <c r="Y103" s="191"/>
      <c r="Z103" s="205"/>
    </row>
    <row r="104" s="176" customFormat="1" spans="1:26">
      <c r="A104" s="191"/>
      <c r="B104" s="191"/>
      <c r="C104" s="191"/>
      <c r="D104" s="191"/>
      <c r="E104" s="191"/>
      <c r="F104" s="191"/>
      <c r="G104" s="191"/>
      <c r="H104" s="191"/>
      <c r="I104" s="191"/>
      <c r="J104" s="191"/>
      <c r="K104" s="191"/>
      <c r="L104" s="191"/>
      <c r="M104" s="191"/>
      <c r="N104" s="191" t="s">
        <v>178</v>
      </c>
      <c r="O104" s="191" t="s">
        <v>207</v>
      </c>
      <c r="P104" s="191" t="s">
        <v>264</v>
      </c>
      <c r="Q104" s="191"/>
      <c r="R104" s="191" t="s">
        <v>178</v>
      </c>
      <c r="S104" s="191"/>
      <c r="T104" s="191"/>
      <c r="U104" s="191" t="s">
        <v>178</v>
      </c>
      <c r="V104" s="191"/>
      <c r="W104" s="191"/>
      <c r="X104" s="191" t="s">
        <v>178</v>
      </c>
      <c r="Y104" s="191"/>
      <c r="Z104" s="205"/>
    </row>
    <row r="105" s="176" customFormat="1" spans="1:26">
      <c r="A105" s="191"/>
      <c r="B105" s="191"/>
      <c r="C105" s="191"/>
      <c r="D105" s="191"/>
      <c r="E105" s="191"/>
      <c r="F105" s="191"/>
      <c r="G105" s="191"/>
      <c r="H105" s="191"/>
      <c r="I105" s="191"/>
      <c r="J105" s="191"/>
      <c r="K105" s="191"/>
      <c r="L105" s="191"/>
      <c r="M105" s="191"/>
      <c r="N105" s="191" t="s">
        <v>178</v>
      </c>
      <c r="O105" s="191" t="s">
        <v>210</v>
      </c>
      <c r="P105" s="191" t="s">
        <v>267</v>
      </c>
      <c r="Q105" s="191"/>
      <c r="R105" s="191" t="s">
        <v>178</v>
      </c>
      <c r="S105" s="191"/>
      <c r="T105" s="191"/>
      <c r="U105" s="191" t="s">
        <v>178</v>
      </c>
      <c r="V105" s="191"/>
      <c r="W105" s="191"/>
      <c r="X105" s="191" t="s">
        <v>178</v>
      </c>
      <c r="Y105" s="191"/>
      <c r="Z105" s="205"/>
    </row>
    <row r="106" s="176" customFormat="1" spans="1:26">
      <c r="A106" s="191"/>
      <c r="B106" s="191"/>
      <c r="C106" s="191"/>
      <c r="D106" s="191"/>
      <c r="E106" s="191"/>
      <c r="F106" s="191"/>
      <c r="G106" s="191"/>
      <c r="H106" s="191"/>
      <c r="I106" s="191"/>
      <c r="J106" s="191"/>
      <c r="K106" s="191"/>
      <c r="L106" s="191"/>
      <c r="M106" s="191"/>
      <c r="N106" s="191" t="s">
        <v>178</v>
      </c>
      <c r="O106" s="191" t="s">
        <v>191</v>
      </c>
      <c r="P106" s="191" t="s">
        <v>270</v>
      </c>
      <c r="Q106" s="191"/>
      <c r="R106" s="191" t="s">
        <v>178</v>
      </c>
      <c r="S106" s="191"/>
      <c r="T106" s="191"/>
      <c r="U106" s="191" t="s">
        <v>178</v>
      </c>
      <c r="V106" s="191"/>
      <c r="W106" s="191"/>
      <c r="X106" s="191" t="s">
        <v>178</v>
      </c>
      <c r="Y106" s="191"/>
      <c r="Z106" s="205"/>
    </row>
    <row r="107" s="176" customFormat="1" spans="1:26">
      <c r="A107" s="191"/>
      <c r="B107" s="191"/>
      <c r="C107" s="191"/>
      <c r="D107" s="191"/>
      <c r="E107" s="191"/>
      <c r="F107" s="191"/>
      <c r="G107" s="191"/>
      <c r="H107" s="191"/>
      <c r="I107" s="191"/>
      <c r="J107" s="191"/>
      <c r="K107" s="191"/>
      <c r="L107" s="191"/>
      <c r="M107" s="191"/>
      <c r="N107" s="191" t="s">
        <v>350</v>
      </c>
      <c r="O107" s="191" t="s">
        <v>178</v>
      </c>
      <c r="P107" s="191" t="s">
        <v>294</v>
      </c>
      <c r="Q107" s="191"/>
      <c r="R107" s="191" t="s">
        <v>178</v>
      </c>
      <c r="S107" s="191"/>
      <c r="T107" s="191"/>
      <c r="U107" s="191" t="s">
        <v>178</v>
      </c>
      <c r="V107" s="191"/>
      <c r="W107" s="191"/>
      <c r="X107" s="191" t="s">
        <v>178</v>
      </c>
      <c r="Y107" s="191"/>
      <c r="Z107" s="205"/>
    </row>
    <row r="108" s="176" customFormat="1" spans="1:26">
      <c r="A108" s="191"/>
      <c r="B108" s="191"/>
      <c r="C108" s="191"/>
      <c r="D108" s="191"/>
      <c r="E108" s="191"/>
      <c r="F108" s="191"/>
      <c r="G108" s="191"/>
      <c r="H108" s="191"/>
      <c r="I108" s="191"/>
      <c r="J108" s="191"/>
      <c r="K108" s="191"/>
      <c r="L108" s="191"/>
      <c r="M108" s="191"/>
      <c r="N108" s="191" t="s">
        <v>178</v>
      </c>
      <c r="O108" s="191" t="s">
        <v>185</v>
      </c>
      <c r="P108" s="191" t="s">
        <v>296</v>
      </c>
      <c r="Q108" s="191"/>
      <c r="R108" s="191" t="s">
        <v>178</v>
      </c>
      <c r="S108" s="191"/>
      <c r="T108" s="191"/>
      <c r="U108" s="191" t="s">
        <v>178</v>
      </c>
      <c r="V108" s="191"/>
      <c r="W108" s="191"/>
      <c r="X108" s="191" t="s">
        <v>178</v>
      </c>
      <c r="Y108" s="191"/>
      <c r="Z108" s="205"/>
    </row>
    <row r="109" s="176" customFormat="1" spans="1:26">
      <c r="A109" s="191"/>
      <c r="B109" s="191"/>
      <c r="C109" s="191"/>
      <c r="D109" s="191"/>
      <c r="E109" s="191"/>
      <c r="F109" s="191"/>
      <c r="G109" s="191"/>
      <c r="H109" s="191"/>
      <c r="I109" s="191"/>
      <c r="J109" s="191"/>
      <c r="K109" s="191"/>
      <c r="L109" s="191"/>
      <c r="M109" s="191"/>
      <c r="N109" s="191" t="s">
        <v>178</v>
      </c>
      <c r="O109" s="191" t="s">
        <v>188</v>
      </c>
      <c r="P109" s="191" t="s">
        <v>298</v>
      </c>
      <c r="Q109" s="191"/>
      <c r="R109" s="191" t="s">
        <v>178</v>
      </c>
      <c r="S109" s="191"/>
      <c r="T109" s="191"/>
      <c r="U109" s="191" t="s">
        <v>178</v>
      </c>
      <c r="V109" s="191"/>
      <c r="W109" s="191"/>
      <c r="X109" s="191" t="s">
        <v>178</v>
      </c>
      <c r="Y109" s="191"/>
      <c r="Z109" s="205"/>
    </row>
    <row r="110" s="176" customFormat="1" spans="1:26">
      <c r="A110" s="191"/>
      <c r="B110" s="191"/>
      <c r="C110" s="191"/>
      <c r="D110" s="191"/>
      <c r="E110" s="191"/>
      <c r="F110" s="191"/>
      <c r="G110" s="191"/>
      <c r="H110" s="191"/>
      <c r="I110" s="191"/>
      <c r="J110" s="191"/>
      <c r="K110" s="191"/>
      <c r="L110" s="191"/>
      <c r="M110" s="191"/>
      <c r="N110" s="191" t="s">
        <v>178</v>
      </c>
      <c r="O110" s="191" t="s">
        <v>207</v>
      </c>
      <c r="P110" s="191" t="s">
        <v>301</v>
      </c>
      <c r="Q110" s="191"/>
      <c r="R110" s="191" t="s">
        <v>178</v>
      </c>
      <c r="S110" s="191"/>
      <c r="T110" s="191"/>
      <c r="U110" s="191" t="s">
        <v>178</v>
      </c>
      <c r="V110" s="191"/>
      <c r="W110" s="191"/>
      <c r="X110" s="191" t="s">
        <v>178</v>
      </c>
      <c r="Y110" s="191"/>
      <c r="Z110" s="205"/>
    </row>
    <row r="111" s="176" customFormat="1" spans="1:26">
      <c r="A111" s="191"/>
      <c r="B111" s="191"/>
      <c r="C111" s="191"/>
      <c r="D111" s="191"/>
      <c r="E111" s="191"/>
      <c r="F111" s="191"/>
      <c r="G111" s="191"/>
      <c r="H111" s="191"/>
      <c r="I111" s="191"/>
      <c r="J111" s="191"/>
      <c r="K111" s="191"/>
      <c r="L111" s="191"/>
      <c r="M111" s="191"/>
      <c r="N111" s="191" t="s">
        <v>351</v>
      </c>
      <c r="O111" s="191" t="s">
        <v>178</v>
      </c>
      <c r="P111" s="191" t="s">
        <v>72</v>
      </c>
      <c r="Q111" s="191"/>
      <c r="R111" s="191" t="s">
        <v>178</v>
      </c>
      <c r="S111" s="191"/>
      <c r="T111" s="191"/>
      <c r="U111" s="191" t="s">
        <v>178</v>
      </c>
      <c r="V111" s="191"/>
      <c r="W111" s="191"/>
      <c r="X111" s="191" t="s">
        <v>178</v>
      </c>
      <c r="Y111" s="191"/>
      <c r="Z111" s="205"/>
    </row>
    <row r="112" s="176" customFormat="1" spans="1:26">
      <c r="A112" s="191"/>
      <c r="B112" s="191"/>
      <c r="C112" s="191"/>
      <c r="D112" s="191"/>
      <c r="E112" s="191"/>
      <c r="F112" s="191"/>
      <c r="G112" s="191"/>
      <c r="H112" s="191"/>
      <c r="I112" s="191"/>
      <c r="J112" s="191"/>
      <c r="K112" s="191"/>
      <c r="L112" s="191"/>
      <c r="M112" s="191"/>
      <c r="N112" s="191" t="s">
        <v>178</v>
      </c>
      <c r="O112" s="191" t="s">
        <v>197</v>
      </c>
      <c r="P112" s="191" t="s">
        <v>337</v>
      </c>
      <c r="Q112" s="191"/>
      <c r="R112" s="191" t="s">
        <v>178</v>
      </c>
      <c r="S112" s="191"/>
      <c r="T112" s="191"/>
      <c r="U112" s="191" t="s">
        <v>178</v>
      </c>
      <c r="V112" s="191"/>
      <c r="W112" s="191"/>
      <c r="X112" s="191" t="s">
        <v>178</v>
      </c>
      <c r="Y112" s="191"/>
      <c r="Z112" s="205"/>
    </row>
    <row r="113" s="176" customFormat="1" spans="1:26">
      <c r="A113" s="191"/>
      <c r="B113" s="191"/>
      <c r="C113" s="191"/>
      <c r="D113" s="191"/>
      <c r="E113" s="191"/>
      <c r="F113" s="191"/>
      <c r="G113" s="191"/>
      <c r="H113" s="191"/>
      <c r="I113" s="191"/>
      <c r="J113" s="191"/>
      <c r="K113" s="191"/>
      <c r="L113" s="191"/>
      <c r="M113" s="191"/>
      <c r="N113" s="191" t="s">
        <v>178</v>
      </c>
      <c r="O113" s="191" t="s">
        <v>200</v>
      </c>
      <c r="P113" s="191" t="s">
        <v>338</v>
      </c>
      <c r="Q113" s="191"/>
      <c r="R113" s="191" t="s">
        <v>178</v>
      </c>
      <c r="S113" s="191"/>
      <c r="T113" s="191"/>
      <c r="U113" s="191" t="s">
        <v>178</v>
      </c>
      <c r="V113" s="191"/>
      <c r="W113" s="191"/>
      <c r="X113" s="191" t="s">
        <v>178</v>
      </c>
      <c r="Y113" s="191"/>
      <c r="Z113" s="205"/>
    </row>
    <row r="114" s="176" customFormat="1" spans="1:26">
      <c r="A114" s="191"/>
      <c r="B114" s="191"/>
      <c r="C114" s="191"/>
      <c r="D114" s="191"/>
      <c r="E114" s="191"/>
      <c r="F114" s="191"/>
      <c r="G114" s="191"/>
      <c r="H114" s="191"/>
      <c r="I114" s="191"/>
      <c r="J114" s="191"/>
      <c r="K114" s="191"/>
      <c r="L114" s="191"/>
      <c r="M114" s="191"/>
      <c r="N114" s="191" t="s">
        <v>178</v>
      </c>
      <c r="O114" s="191" t="s">
        <v>203</v>
      </c>
      <c r="P114" s="191" t="s">
        <v>339</v>
      </c>
      <c r="Q114" s="191"/>
      <c r="R114" s="191" t="s">
        <v>178</v>
      </c>
      <c r="S114" s="191"/>
      <c r="T114" s="191"/>
      <c r="U114" s="191" t="s">
        <v>178</v>
      </c>
      <c r="V114" s="191"/>
      <c r="W114" s="191"/>
      <c r="X114" s="191" t="s">
        <v>178</v>
      </c>
      <c r="Y114" s="191"/>
      <c r="Z114" s="205"/>
    </row>
    <row r="115" s="176" customFormat="1" spans="1:26">
      <c r="A115" s="191"/>
      <c r="B115" s="191"/>
      <c r="C115" s="191"/>
      <c r="D115" s="191"/>
      <c r="E115" s="191"/>
      <c r="F115" s="191"/>
      <c r="G115" s="191"/>
      <c r="H115" s="191"/>
      <c r="I115" s="191"/>
      <c r="J115" s="191"/>
      <c r="K115" s="191"/>
      <c r="L115" s="191"/>
      <c r="M115" s="191"/>
      <c r="N115" s="191" t="s">
        <v>178</v>
      </c>
      <c r="O115" s="191" t="s">
        <v>160</v>
      </c>
      <c r="P115" s="191" t="s">
        <v>340</v>
      </c>
      <c r="Q115" s="191"/>
      <c r="R115" s="191" t="s">
        <v>178</v>
      </c>
      <c r="S115" s="191"/>
      <c r="T115" s="191"/>
      <c r="U115" s="191" t="s">
        <v>178</v>
      </c>
      <c r="V115" s="191"/>
      <c r="W115" s="191"/>
      <c r="X115" s="191" t="s">
        <v>178</v>
      </c>
      <c r="Y115" s="191"/>
      <c r="Z115" s="205"/>
    </row>
    <row r="116" s="176" customFormat="1" spans="1:26">
      <c r="A116" s="191"/>
      <c r="B116" s="191"/>
      <c r="C116" s="191"/>
      <c r="D116" s="191"/>
      <c r="E116" s="191"/>
      <c r="F116" s="191"/>
      <c r="G116" s="191"/>
      <c r="H116" s="191"/>
      <c r="I116" s="191"/>
      <c r="J116" s="191"/>
      <c r="K116" s="191"/>
      <c r="L116" s="191"/>
      <c r="M116" s="191"/>
      <c r="N116" s="191" t="s">
        <v>178</v>
      </c>
      <c r="O116" s="191" t="s">
        <v>191</v>
      </c>
      <c r="P116" s="191" t="s">
        <v>341</v>
      </c>
      <c r="Q116" s="191"/>
      <c r="R116" s="191" t="s">
        <v>178</v>
      </c>
      <c r="S116" s="191"/>
      <c r="T116" s="191"/>
      <c r="U116" s="191" t="s">
        <v>178</v>
      </c>
      <c r="V116" s="191"/>
      <c r="W116" s="191"/>
      <c r="X116" s="191" t="s">
        <v>178</v>
      </c>
      <c r="Y116" s="191"/>
      <c r="Z116" s="205"/>
    </row>
    <row r="117" s="176" customFormat="1" spans="1:26">
      <c r="A117" s="191" t="s">
        <v>38</v>
      </c>
      <c r="B117" s="191"/>
      <c r="C117" s="191"/>
      <c r="D117" s="191">
        <f t="shared" ref="D117:G117" si="14">D8+D13+D24+D55</f>
        <v>446.28</v>
      </c>
      <c r="E117" s="191">
        <f t="shared" si="14"/>
        <v>446.28</v>
      </c>
      <c r="F117" s="191">
        <f t="shared" si="14"/>
        <v>301.56</v>
      </c>
      <c r="G117" s="191">
        <f t="shared" si="14"/>
        <v>144.72</v>
      </c>
      <c r="H117" s="191"/>
      <c r="I117" s="191"/>
      <c r="J117" s="191"/>
      <c r="K117" s="191"/>
      <c r="L117" s="191"/>
      <c r="M117" s="191"/>
      <c r="N117" s="191" t="s">
        <v>38</v>
      </c>
      <c r="O117" s="191"/>
      <c r="P117" s="191"/>
      <c r="Q117" s="191">
        <f t="shared" ref="Q117:T117" si="15">Q8+Q22+Q50+Q81</f>
        <v>446.28</v>
      </c>
      <c r="R117" s="191">
        <f t="shared" si="15"/>
        <v>446.28</v>
      </c>
      <c r="S117" s="191">
        <f t="shared" si="15"/>
        <v>301.56</v>
      </c>
      <c r="T117" s="191">
        <f t="shared" si="15"/>
        <v>144.72</v>
      </c>
      <c r="U117" s="191"/>
      <c r="V117" s="191"/>
      <c r="W117" s="191"/>
      <c r="X117" s="191"/>
      <c r="Y117" s="191"/>
      <c r="Z117" s="205"/>
    </row>
  </sheetData>
  <mergeCells count="14">
    <mergeCell ref="A2:W2"/>
    <mergeCell ref="A3:E3"/>
    <mergeCell ref="A4:M4"/>
    <mergeCell ref="N4:Z4"/>
    <mergeCell ref="A5:C5"/>
    <mergeCell ref="E5:G5"/>
    <mergeCell ref="H5:J5"/>
    <mergeCell ref="K5:M5"/>
    <mergeCell ref="N5:P5"/>
    <mergeCell ref="R5:T5"/>
    <mergeCell ref="U5:W5"/>
    <mergeCell ref="X5:Z5"/>
    <mergeCell ref="D5:D6"/>
    <mergeCell ref="Q5:Q6"/>
  </mergeCells>
  <printOptions horizontalCentered="1"/>
  <pageMargins left="0.751388888888889" right="0.751388888888889" top="1" bottom="1" header="0.5" footer="0.5"/>
  <pageSetup paperSize="9" scale="45"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7" sqref="D7:D25"/>
    </sheetView>
  </sheetViews>
  <sheetFormatPr defaultColWidth="9.13888888888889" defaultRowHeight="14.25" customHeight="1" outlineLevelRow="6" outlineLevelCol="5"/>
  <cols>
    <col min="1" max="2" width="27.4259259259259" customWidth="1"/>
    <col min="3" max="3" width="17.287037037037" customWidth="1"/>
    <col min="4" max="5" width="26.287037037037" customWidth="1"/>
    <col min="6" max="6" width="18.712962962963" customWidth="1"/>
  </cols>
  <sheetData>
    <row r="1" customHeight="1" spans="1:6">
      <c r="A1" s="171"/>
      <c r="B1" s="171"/>
      <c r="C1" s="76"/>
      <c r="F1" s="172" t="s">
        <v>352</v>
      </c>
    </row>
    <row r="2" ht="25.5" customHeight="1" spans="1:6">
      <c r="A2" s="173" t="s">
        <v>353</v>
      </c>
      <c r="B2" s="173"/>
      <c r="C2" s="173"/>
      <c r="D2" s="173"/>
      <c r="E2" s="173"/>
      <c r="F2" s="173"/>
    </row>
    <row r="3" ht="15.75" customHeight="1" spans="1:6">
      <c r="A3" s="4" t="str">
        <f>"单位名称："&amp;"曲靖市妇女联合会"</f>
        <v>单位名称：曲靖市妇女联合会</v>
      </c>
      <c r="B3" s="171"/>
      <c r="C3" s="76"/>
      <c r="F3" s="290" t="s">
        <v>2</v>
      </c>
    </row>
    <row r="4" ht="19.5" customHeight="1" spans="1:6">
      <c r="A4" s="9" t="s">
        <v>354</v>
      </c>
      <c r="B4" s="10" t="s">
        <v>355</v>
      </c>
      <c r="C4" s="10" t="s">
        <v>356</v>
      </c>
      <c r="D4" s="10"/>
      <c r="E4" s="10"/>
      <c r="F4" s="10" t="s">
        <v>357</v>
      </c>
    </row>
    <row r="5" ht="19.5" customHeight="1" spans="1:6">
      <c r="A5" s="9"/>
      <c r="B5" s="10"/>
      <c r="C5" s="70" t="s">
        <v>46</v>
      </c>
      <c r="D5" s="70" t="s">
        <v>358</v>
      </c>
      <c r="E5" s="70" t="s">
        <v>359</v>
      </c>
      <c r="F5" s="10"/>
    </row>
    <row r="6" ht="18.75" customHeight="1" spans="1:6">
      <c r="A6" s="174">
        <v>1</v>
      </c>
      <c r="B6" s="174">
        <v>2</v>
      </c>
      <c r="C6" s="175">
        <v>3</v>
      </c>
      <c r="D6" s="174">
        <v>4</v>
      </c>
      <c r="E6" s="174">
        <v>5</v>
      </c>
      <c r="F6" s="174">
        <v>6</v>
      </c>
    </row>
    <row r="7" ht="18.75" customHeight="1" spans="1:6">
      <c r="A7" s="36">
        <v>3.382332</v>
      </c>
      <c r="B7" s="36"/>
      <c r="C7" s="36">
        <v>2.700732</v>
      </c>
      <c r="D7" s="36"/>
      <c r="E7" s="36">
        <v>2.700732</v>
      </c>
      <c r="F7" s="36">
        <v>0.6816</v>
      </c>
    </row>
  </sheetData>
  <mergeCells count="6">
    <mergeCell ref="A2:F2"/>
    <mergeCell ref="A3:D3"/>
    <mergeCell ref="C4:E4"/>
    <mergeCell ref="A4:A5"/>
    <mergeCell ref="B4:B5"/>
    <mergeCell ref="F4:F5"/>
  </mergeCells>
  <printOptions horizontalCentered="1"/>
  <pageMargins left="0.751388888888889" right="0.751388888888889" top="1" bottom="1" header="0.5" footer="0.5"/>
  <pageSetup paperSize="9" scale="7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5"/>
  <sheetViews>
    <sheetView showZeros="0" topLeftCell="A34" workbookViewId="0">
      <selection activeCell="D4" sqref="D4:D25"/>
    </sheetView>
  </sheetViews>
  <sheetFormatPr defaultColWidth="9.13888888888889" defaultRowHeight="14.25" customHeight="1"/>
  <cols>
    <col min="1" max="1" width="32.8518518518519" customWidth="1"/>
    <col min="2" max="2" width="20.712962962963" customWidth="1"/>
    <col min="3" max="3" width="31.287037037037" customWidth="1"/>
    <col min="4" max="4" width="10.1388888888889" customWidth="1"/>
    <col min="5" max="5" width="17.5740740740741" customWidth="1"/>
    <col min="6" max="6" width="10.287037037037" customWidth="1"/>
    <col min="7" max="7" width="23" customWidth="1"/>
    <col min="8" max="8" width="10.7037037037037" customWidth="1"/>
    <col min="9" max="9" width="11" customWidth="1"/>
    <col min="10" max="10" width="15.4259259259259" customWidth="1"/>
    <col min="11" max="11" width="10.7037037037037" customWidth="1"/>
    <col min="12" max="13" width="11.1388888888889" customWidth="1"/>
    <col min="15" max="15" width="11.1388888888889" customWidth="1"/>
    <col min="16" max="16" width="11.8518518518519" customWidth="1"/>
    <col min="20" max="20" width="12.1388888888889" customWidth="1"/>
    <col min="21" max="23" width="12.287037037037" customWidth="1"/>
    <col min="24" max="24" width="12.7037037037037" customWidth="1"/>
    <col min="25" max="26" width="11.1388888888889" customWidth="1"/>
  </cols>
  <sheetData>
    <row r="1" ht="16.5" customHeight="1" spans="2:26">
      <c r="B1" s="149"/>
      <c r="D1" s="150"/>
      <c r="E1" s="150"/>
      <c r="F1" s="150"/>
      <c r="G1" s="150"/>
      <c r="H1" s="151"/>
      <c r="I1" s="151"/>
      <c r="K1" s="151"/>
      <c r="L1" s="151"/>
      <c r="M1" s="151"/>
      <c r="P1" s="151"/>
      <c r="T1" s="151"/>
      <c r="X1" s="149"/>
      <c r="Z1" s="60" t="s">
        <v>360</v>
      </c>
    </row>
    <row r="2" ht="26.25" customHeight="1" spans="1:26">
      <c r="A2" s="57" t="s">
        <v>361</v>
      </c>
      <c r="B2" s="57"/>
      <c r="C2" s="57"/>
      <c r="D2" s="57"/>
      <c r="E2" s="57"/>
      <c r="F2" s="57"/>
      <c r="G2" s="57"/>
      <c r="H2" s="57"/>
      <c r="I2" s="57"/>
      <c r="J2" s="3"/>
      <c r="K2" s="57"/>
      <c r="L2" s="57"/>
      <c r="M2" s="57"/>
      <c r="N2" s="3"/>
      <c r="O2" s="3"/>
      <c r="P2" s="57"/>
      <c r="Q2" s="3"/>
      <c r="R2" s="3"/>
      <c r="S2" s="3"/>
      <c r="T2" s="57"/>
      <c r="U2" s="57"/>
      <c r="V2" s="57"/>
      <c r="W2" s="57"/>
      <c r="X2" s="57"/>
      <c r="Y2" s="57"/>
      <c r="Z2" s="57"/>
    </row>
    <row r="3" ht="15" customHeight="1" spans="1:26">
      <c r="A3" s="4" t="str">
        <f>"单位名称："&amp;"曲靖市妇女联合会"</f>
        <v>单位名称：曲靖市妇女联合会</v>
      </c>
      <c r="B3" s="152"/>
      <c r="C3" s="152"/>
      <c r="D3" s="152"/>
      <c r="E3" s="152"/>
      <c r="F3" s="152"/>
      <c r="G3" s="152"/>
      <c r="H3" s="153"/>
      <c r="I3" s="153"/>
      <c r="J3" s="6"/>
      <c r="K3" s="153"/>
      <c r="L3" s="153"/>
      <c r="M3" s="153"/>
      <c r="N3" s="6"/>
      <c r="O3" s="6"/>
      <c r="P3" s="153"/>
      <c r="Q3" s="6"/>
      <c r="R3" s="6"/>
      <c r="S3" s="6"/>
      <c r="T3" s="153"/>
      <c r="X3" s="149"/>
      <c r="Z3" s="291" t="s">
        <v>2</v>
      </c>
    </row>
    <row r="4" ht="18" customHeight="1" spans="1:26">
      <c r="A4" s="154" t="s">
        <v>362</v>
      </c>
      <c r="B4" s="154" t="s">
        <v>363</v>
      </c>
      <c r="C4" s="154" t="s">
        <v>364</v>
      </c>
      <c r="D4" s="154" t="s">
        <v>365</v>
      </c>
      <c r="E4" s="154" t="s">
        <v>366</v>
      </c>
      <c r="F4" s="154" t="s">
        <v>367</v>
      </c>
      <c r="G4" s="154" t="s">
        <v>368</v>
      </c>
      <c r="H4" s="71" t="s">
        <v>369</v>
      </c>
      <c r="I4" s="71" t="s">
        <v>369</v>
      </c>
      <c r="J4" s="10"/>
      <c r="K4" s="71"/>
      <c r="L4" s="71"/>
      <c r="M4" s="71"/>
      <c r="N4" s="10"/>
      <c r="O4" s="10"/>
      <c r="P4" s="71"/>
      <c r="Q4" s="10"/>
      <c r="R4" s="10"/>
      <c r="S4" s="10"/>
      <c r="T4" s="168" t="s">
        <v>50</v>
      </c>
      <c r="U4" s="71" t="s">
        <v>51</v>
      </c>
      <c r="V4" s="71"/>
      <c r="W4" s="71"/>
      <c r="X4" s="71"/>
      <c r="Y4" s="71"/>
      <c r="Z4" s="71"/>
    </row>
    <row r="5" ht="18" customHeight="1" spans="1:26">
      <c r="A5" s="155"/>
      <c r="B5" s="156"/>
      <c r="C5" s="155"/>
      <c r="D5" s="155"/>
      <c r="E5" s="155"/>
      <c r="F5" s="155"/>
      <c r="G5" s="155"/>
      <c r="H5" s="71" t="s">
        <v>370</v>
      </c>
      <c r="I5" s="71" t="s">
        <v>47</v>
      </c>
      <c r="J5" s="10"/>
      <c r="K5" s="71"/>
      <c r="L5" s="71"/>
      <c r="M5" s="71"/>
      <c r="N5" s="10"/>
      <c r="O5" s="10"/>
      <c r="P5" s="71"/>
      <c r="Q5" s="10" t="s">
        <v>371</v>
      </c>
      <c r="R5" s="10"/>
      <c r="S5" s="10"/>
      <c r="T5" s="154" t="s">
        <v>50</v>
      </c>
      <c r="U5" s="71" t="s">
        <v>51</v>
      </c>
      <c r="V5" s="168" t="s">
        <v>52</v>
      </c>
      <c r="W5" s="71" t="s">
        <v>51</v>
      </c>
      <c r="X5" s="168" t="s">
        <v>54</v>
      </c>
      <c r="Y5" s="168" t="s">
        <v>55</v>
      </c>
      <c r="Z5" s="166" t="s">
        <v>56</v>
      </c>
    </row>
    <row r="6" customHeight="1" spans="1:26">
      <c r="A6" s="157"/>
      <c r="B6" s="157"/>
      <c r="C6" s="157"/>
      <c r="D6" s="157"/>
      <c r="E6" s="157"/>
      <c r="F6" s="157"/>
      <c r="G6" s="157"/>
      <c r="H6" s="157"/>
      <c r="I6" s="165" t="s">
        <v>372</v>
      </c>
      <c r="J6" s="166" t="s">
        <v>373</v>
      </c>
      <c r="K6" s="154" t="s">
        <v>374</v>
      </c>
      <c r="L6" s="154" t="s">
        <v>375</v>
      </c>
      <c r="M6" s="154" t="s">
        <v>376</v>
      </c>
      <c r="N6" s="154" t="s">
        <v>377</v>
      </c>
      <c r="O6" s="154" t="s">
        <v>48</v>
      </c>
      <c r="P6" s="154" t="s">
        <v>49</v>
      </c>
      <c r="Q6" s="154" t="s">
        <v>47</v>
      </c>
      <c r="R6" s="154" t="s">
        <v>48</v>
      </c>
      <c r="S6" s="154" t="s">
        <v>49</v>
      </c>
      <c r="T6" s="157"/>
      <c r="U6" s="154" t="s">
        <v>46</v>
      </c>
      <c r="V6" s="154" t="s">
        <v>52</v>
      </c>
      <c r="W6" s="154" t="s">
        <v>378</v>
      </c>
      <c r="X6" s="154" t="s">
        <v>54</v>
      </c>
      <c r="Y6" s="154" t="s">
        <v>55</v>
      </c>
      <c r="Z6" s="154" t="s">
        <v>56</v>
      </c>
    </row>
    <row r="7" ht="37.5" customHeight="1" spans="1:26">
      <c r="A7" s="158"/>
      <c r="B7" s="158"/>
      <c r="C7" s="158"/>
      <c r="D7" s="158"/>
      <c r="E7" s="158"/>
      <c r="F7" s="158"/>
      <c r="G7" s="158"/>
      <c r="H7" s="158"/>
      <c r="I7" s="59" t="s">
        <v>46</v>
      </c>
      <c r="J7" s="59" t="s">
        <v>379</v>
      </c>
      <c r="K7" s="167" t="s">
        <v>373</v>
      </c>
      <c r="L7" s="167" t="s">
        <v>375</v>
      </c>
      <c r="M7" s="167" t="s">
        <v>376</v>
      </c>
      <c r="N7" s="167" t="s">
        <v>377</v>
      </c>
      <c r="O7" s="167" t="s">
        <v>377</v>
      </c>
      <c r="P7" s="167" t="s">
        <v>377</v>
      </c>
      <c r="Q7" s="167" t="s">
        <v>375</v>
      </c>
      <c r="R7" s="167" t="s">
        <v>376</v>
      </c>
      <c r="S7" s="167" t="s">
        <v>377</v>
      </c>
      <c r="T7" s="167" t="s">
        <v>50</v>
      </c>
      <c r="U7" s="167" t="s">
        <v>46</v>
      </c>
      <c r="V7" s="167" t="s">
        <v>52</v>
      </c>
      <c r="W7" s="167" t="s">
        <v>378</v>
      </c>
      <c r="X7" s="167" t="s">
        <v>54</v>
      </c>
      <c r="Y7" s="167" t="s">
        <v>55</v>
      </c>
      <c r="Z7" s="167" t="s">
        <v>56</v>
      </c>
    </row>
    <row r="8" customHeight="1" spans="1:26">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69">
        <v>25</v>
      </c>
      <c r="Z8" s="170">
        <v>26</v>
      </c>
    </row>
    <row r="9" ht="21" customHeight="1" spans="1:26">
      <c r="A9" s="14" t="s">
        <v>58</v>
      </c>
      <c r="B9" s="159"/>
      <c r="C9" s="159"/>
      <c r="D9" s="159"/>
      <c r="E9" s="159"/>
      <c r="F9" s="159"/>
      <c r="G9" s="159"/>
      <c r="H9" s="36">
        <v>301.55</v>
      </c>
      <c r="I9" s="36">
        <v>301.55</v>
      </c>
      <c r="J9" s="36"/>
      <c r="K9" s="36"/>
      <c r="L9" s="36"/>
      <c r="M9" s="36">
        <v>301.55</v>
      </c>
      <c r="N9" s="36"/>
      <c r="O9" s="36"/>
      <c r="P9" s="36"/>
      <c r="Q9" s="36"/>
      <c r="R9" s="36"/>
      <c r="S9" s="36"/>
      <c r="T9" s="36"/>
      <c r="U9" s="36"/>
      <c r="V9" s="36"/>
      <c r="W9" s="36"/>
      <c r="X9" s="36"/>
      <c r="Y9" s="36"/>
      <c r="Z9" s="36"/>
    </row>
    <row r="10" ht="23.25" customHeight="1" outlineLevel="1" spans="1:26">
      <c r="A10" s="160" t="s">
        <v>58</v>
      </c>
      <c r="B10" s="14"/>
      <c r="C10" s="14"/>
      <c r="D10" s="14"/>
      <c r="E10" s="14"/>
      <c r="F10" s="14"/>
      <c r="G10" s="14"/>
      <c r="H10" s="36">
        <v>301.55</v>
      </c>
      <c r="I10" s="36">
        <v>301.55</v>
      </c>
      <c r="J10" s="36"/>
      <c r="K10" s="36"/>
      <c r="L10" s="36"/>
      <c r="M10" s="36">
        <v>301.55</v>
      </c>
      <c r="N10" s="36"/>
      <c r="O10" s="36"/>
      <c r="P10" s="36"/>
      <c r="Q10" s="36"/>
      <c r="R10" s="36"/>
      <c r="S10" s="36"/>
      <c r="T10" s="36"/>
      <c r="U10" s="36"/>
      <c r="V10" s="36"/>
      <c r="W10" s="36"/>
      <c r="X10" s="36"/>
      <c r="Y10" s="36"/>
      <c r="Z10" s="36"/>
    </row>
    <row r="11" ht="23.25" customHeight="1" outlineLevel="2" spans="1:26">
      <c r="A11" s="161" t="s">
        <v>58</v>
      </c>
      <c r="B11" s="14" t="s">
        <v>380</v>
      </c>
      <c r="C11" s="14" t="s">
        <v>381</v>
      </c>
      <c r="D11" s="14" t="s">
        <v>77</v>
      </c>
      <c r="E11" s="14" t="s">
        <v>78</v>
      </c>
      <c r="F11" s="14" t="s">
        <v>382</v>
      </c>
      <c r="G11" s="14" t="s">
        <v>383</v>
      </c>
      <c r="H11" s="36">
        <f>I11</f>
        <v>56.58</v>
      </c>
      <c r="I11" s="36">
        <f>M11</f>
        <v>56.58</v>
      </c>
      <c r="J11" s="36"/>
      <c r="K11" s="36"/>
      <c r="L11" s="36"/>
      <c r="M11" s="36">
        <v>56.58</v>
      </c>
      <c r="N11" s="36"/>
      <c r="O11" s="14"/>
      <c r="P11" s="14"/>
      <c r="Q11" s="36"/>
      <c r="R11" s="36"/>
      <c r="S11" s="36"/>
      <c r="T11" s="36"/>
      <c r="U11" s="36"/>
      <c r="V11" s="36"/>
      <c r="W11" s="36"/>
      <c r="X11" s="36"/>
      <c r="Y11" s="36"/>
      <c r="Z11" s="36"/>
    </row>
    <row r="12" ht="23.25" customHeight="1" outlineLevel="2" spans="1:26">
      <c r="A12" s="161" t="s">
        <v>58</v>
      </c>
      <c r="B12" s="14" t="s">
        <v>380</v>
      </c>
      <c r="C12" s="14" t="s">
        <v>381</v>
      </c>
      <c r="D12" s="14" t="s">
        <v>77</v>
      </c>
      <c r="E12" s="14" t="s">
        <v>78</v>
      </c>
      <c r="F12" s="14" t="s">
        <v>384</v>
      </c>
      <c r="G12" s="14" t="s">
        <v>385</v>
      </c>
      <c r="H12" s="36">
        <f t="shared" ref="H12:H45" si="0">I12</f>
        <v>75.05</v>
      </c>
      <c r="I12" s="36">
        <f t="shared" ref="I12:I45" si="1">M12</f>
        <v>75.05</v>
      </c>
      <c r="J12" s="36"/>
      <c r="K12" s="36"/>
      <c r="L12" s="36"/>
      <c r="M12" s="36">
        <v>75.05</v>
      </c>
      <c r="N12" s="36"/>
      <c r="O12" s="14"/>
      <c r="P12" s="14"/>
      <c r="Q12" s="36"/>
      <c r="R12" s="36"/>
      <c r="S12" s="36"/>
      <c r="T12" s="36"/>
      <c r="U12" s="36"/>
      <c r="V12" s="36"/>
      <c r="W12" s="36"/>
      <c r="X12" s="36"/>
      <c r="Y12" s="36"/>
      <c r="Z12" s="36"/>
    </row>
    <row r="13" ht="23.25" customHeight="1" outlineLevel="2" spans="1:26">
      <c r="A13" s="161" t="s">
        <v>58</v>
      </c>
      <c r="B13" s="14" t="s">
        <v>386</v>
      </c>
      <c r="C13" s="14" t="s">
        <v>387</v>
      </c>
      <c r="D13" s="14" t="s">
        <v>77</v>
      </c>
      <c r="E13" s="14" t="s">
        <v>78</v>
      </c>
      <c r="F13" s="14" t="s">
        <v>388</v>
      </c>
      <c r="G13" s="14" t="s">
        <v>389</v>
      </c>
      <c r="H13" s="36">
        <f t="shared" si="0"/>
        <v>19.67</v>
      </c>
      <c r="I13" s="36">
        <f t="shared" si="1"/>
        <v>19.67</v>
      </c>
      <c r="J13" s="36"/>
      <c r="K13" s="36"/>
      <c r="L13" s="36"/>
      <c r="M13" s="36">
        <v>19.67</v>
      </c>
      <c r="N13" s="36"/>
      <c r="O13" s="14"/>
      <c r="P13" s="14"/>
      <c r="Q13" s="36"/>
      <c r="R13" s="36"/>
      <c r="S13" s="36"/>
      <c r="T13" s="36"/>
      <c r="U13" s="36"/>
      <c r="V13" s="36"/>
      <c r="W13" s="36"/>
      <c r="X13" s="36"/>
      <c r="Y13" s="36"/>
      <c r="Z13" s="36"/>
    </row>
    <row r="14" ht="23.25" customHeight="1" outlineLevel="2" spans="1:26">
      <c r="A14" s="161" t="s">
        <v>58</v>
      </c>
      <c r="B14" s="14" t="s">
        <v>380</v>
      </c>
      <c r="C14" s="14" t="s">
        <v>381</v>
      </c>
      <c r="D14" s="14" t="s">
        <v>77</v>
      </c>
      <c r="E14" s="14" t="s">
        <v>78</v>
      </c>
      <c r="F14" s="14" t="s">
        <v>388</v>
      </c>
      <c r="G14" s="14" t="s">
        <v>389</v>
      </c>
      <c r="H14" s="36">
        <f t="shared" si="0"/>
        <v>4.72</v>
      </c>
      <c r="I14" s="36">
        <f t="shared" si="1"/>
        <v>4.72</v>
      </c>
      <c r="J14" s="36"/>
      <c r="K14" s="36"/>
      <c r="L14" s="36"/>
      <c r="M14" s="36">
        <v>4.72</v>
      </c>
      <c r="N14" s="36"/>
      <c r="O14" s="14"/>
      <c r="P14" s="14"/>
      <c r="Q14" s="36"/>
      <c r="R14" s="36"/>
      <c r="S14" s="36"/>
      <c r="T14" s="36"/>
      <c r="U14" s="36"/>
      <c r="V14" s="36"/>
      <c r="W14" s="36"/>
      <c r="X14" s="36"/>
      <c r="Y14" s="36"/>
      <c r="Z14" s="36"/>
    </row>
    <row r="15" ht="23.25" customHeight="1" outlineLevel="2" spans="1:26">
      <c r="A15" s="161" t="s">
        <v>58</v>
      </c>
      <c r="B15" s="14" t="s">
        <v>390</v>
      </c>
      <c r="C15" s="14" t="s">
        <v>391</v>
      </c>
      <c r="D15" s="14" t="s">
        <v>87</v>
      </c>
      <c r="E15" s="14" t="s">
        <v>88</v>
      </c>
      <c r="F15" s="14" t="s">
        <v>392</v>
      </c>
      <c r="G15" s="14" t="s">
        <v>393</v>
      </c>
      <c r="H15" s="36">
        <f t="shared" si="0"/>
        <v>22.59</v>
      </c>
      <c r="I15" s="36">
        <f t="shared" si="1"/>
        <v>22.59</v>
      </c>
      <c r="J15" s="36"/>
      <c r="K15" s="36"/>
      <c r="L15" s="36"/>
      <c r="M15" s="36">
        <v>22.59</v>
      </c>
      <c r="N15" s="36"/>
      <c r="O15" s="14"/>
      <c r="P15" s="14"/>
      <c r="Q15" s="36"/>
      <c r="R15" s="36"/>
      <c r="S15" s="36"/>
      <c r="T15" s="36"/>
      <c r="U15" s="36"/>
      <c r="V15" s="36"/>
      <c r="W15" s="36"/>
      <c r="X15" s="36"/>
      <c r="Y15" s="36"/>
      <c r="Z15" s="36"/>
    </row>
    <row r="16" ht="23.25" customHeight="1" outlineLevel="2" spans="1:26">
      <c r="A16" s="161" t="s">
        <v>58</v>
      </c>
      <c r="B16" s="14" t="s">
        <v>394</v>
      </c>
      <c r="C16" s="14" t="s">
        <v>395</v>
      </c>
      <c r="D16" s="14" t="s">
        <v>93</v>
      </c>
      <c r="E16" s="14" t="s">
        <v>94</v>
      </c>
      <c r="F16" s="14" t="s">
        <v>396</v>
      </c>
      <c r="G16" s="14" t="s">
        <v>397</v>
      </c>
      <c r="H16" s="36">
        <f t="shared" si="0"/>
        <v>7.94</v>
      </c>
      <c r="I16" s="36">
        <f t="shared" si="1"/>
        <v>7.94</v>
      </c>
      <c r="J16" s="36"/>
      <c r="K16" s="36"/>
      <c r="L16" s="36"/>
      <c r="M16" s="36">
        <v>7.94</v>
      </c>
      <c r="N16" s="36"/>
      <c r="O16" s="14"/>
      <c r="P16" s="14"/>
      <c r="Q16" s="36"/>
      <c r="R16" s="36"/>
      <c r="S16" s="36"/>
      <c r="T16" s="36"/>
      <c r="U16" s="36"/>
      <c r="V16" s="36"/>
      <c r="W16" s="36"/>
      <c r="X16" s="36"/>
      <c r="Y16" s="36"/>
      <c r="Z16" s="36"/>
    </row>
    <row r="17" ht="23.25" customHeight="1" outlineLevel="2" spans="1:26">
      <c r="A17" s="161" t="s">
        <v>58</v>
      </c>
      <c r="B17" s="14" t="s">
        <v>398</v>
      </c>
      <c r="C17" s="14" t="s">
        <v>399</v>
      </c>
      <c r="D17" s="14" t="s">
        <v>97</v>
      </c>
      <c r="E17" s="14" t="s">
        <v>98</v>
      </c>
      <c r="F17" s="14" t="s">
        <v>400</v>
      </c>
      <c r="G17" s="14" t="s">
        <v>401</v>
      </c>
      <c r="H17" s="36">
        <f t="shared" si="0"/>
        <v>0.47</v>
      </c>
      <c r="I17" s="36">
        <f t="shared" si="1"/>
        <v>0.47</v>
      </c>
      <c r="J17" s="36"/>
      <c r="K17" s="36"/>
      <c r="L17" s="36"/>
      <c r="M17" s="36">
        <v>0.47</v>
      </c>
      <c r="N17" s="36"/>
      <c r="O17" s="14"/>
      <c r="P17" s="14"/>
      <c r="Q17" s="36"/>
      <c r="R17" s="36"/>
      <c r="S17" s="36"/>
      <c r="T17" s="36"/>
      <c r="U17" s="36"/>
      <c r="V17" s="36"/>
      <c r="W17" s="36"/>
      <c r="X17" s="36"/>
      <c r="Y17" s="36"/>
      <c r="Z17" s="36"/>
    </row>
    <row r="18" ht="23.25" customHeight="1" outlineLevel="2" spans="1:26">
      <c r="A18" s="161" t="s">
        <v>58</v>
      </c>
      <c r="B18" s="14" t="s">
        <v>402</v>
      </c>
      <c r="C18" s="14" t="s">
        <v>403</v>
      </c>
      <c r="D18" s="14" t="s">
        <v>97</v>
      </c>
      <c r="E18" s="14" t="s">
        <v>98</v>
      </c>
      <c r="F18" s="14" t="s">
        <v>400</v>
      </c>
      <c r="G18" s="14" t="s">
        <v>401</v>
      </c>
      <c r="H18" s="36">
        <f t="shared" si="0"/>
        <v>0.58</v>
      </c>
      <c r="I18" s="36">
        <f t="shared" si="1"/>
        <v>0.58</v>
      </c>
      <c r="J18" s="36"/>
      <c r="K18" s="36"/>
      <c r="L18" s="36"/>
      <c r="M18" s="36">
        <v>0.58</v>
      </c>
      <c r="N18" s="36"/>
      <c r="O18" s="14"/>
      <c r="P18" s="14"/>
      <c r="Q18" s="36"/>
      <c r="R18" s="36"/>
      <c r="S18" s="36"/>
      <c r="T18" s="36"/>
      <c r="U18" s="36"/>
      <c r="V18" s="36"/>
      <c r="W18" s="36"/>
      <c r="X18" s="36"/>
      <c r="Y18" s="36"/>
      <c r="Z18" s="36"/>
    </row>
    <row r="19" ht="23.25" customHeight="1" outlineLevel="2" spans="1:26">
      <c r="A19" s="161" t="s">
        <v>58</v>
      </c>
      <c r="B19" s="14" t="s">
        <v>404</v>
      </c>
      <c r="C19" s="14" t="s">
        <v>405</v>
      </c>
      <c r="D19" s="14" t="s">
        <v>97</v>
      </c>
      <c r="E19" s="14" t="s">
        <v>98</v>
      </c>
      <c r="F19" s="14" t="s">
        <v>400</v>
      </c>
      <c r="G19" s="14" t="s">
        <v>401</v>
      </c>
      <c r="H19" s="36">
        <f t="shared" si="0"/>
        <v>0.53</v>
      </c>
      <c r="I19" s="36">
        <f t="shared" si="1"/>
        <v>0.53</v>
      </c>
      <c r="J19" s="36"/>
      <c r="K19" s="36"/>
      <c r="L19" s="36"/>
      <c r="M19" s="36">
        <v>0.53</v>
      </c>
      <c r="N19" s="36"/>
      <c r="O19" s="14"/>
      <c r="P19" s="14"/>
      <c r="Q19" s="36"/>
      <c r="R19" s="36"/>
      <c r="S19" s="36"/>
      <c r="T19" s="36"/>
      <c r="U19" s="36"/>
      <c r="V19" s="36"/>
      <c r="W19" s="36"/>
      <c r="X19" s="36"/>
      <c r="Y19" s="36"/>
      <c r="Z19" s="36"/>
    </row>
    <row r="20" ht="23.25" customHeight="1" outlineLevel="2" spans="1:26">
      <c r="A20" s="161" t="s">
        <v>58</v>
      </c>
      <c r="B20" s="14" t="s">
        <v>406</v>
      </c>
      <c r="C20" s="14" t="s">
        <v>407</v>
      </c>
      <c r="D20" s="14" t="s">
        <v>103</v>
      </c>
      <c r="E20" s="14" t="s">
        <v>104</v>
      </c>
      <c r="F20" s="14" t="s">
        <v>408</v>
      </c>
      <c r="G20" s="14" t="s">
        <v>104</v>
      </c>
      <c r="H20" s="36">
        <f t="shared" si="0"/>
        <v>20.21</v>
      </c>
      <c r="I20" s="36">
        <f t="shared" si="1"/>
        <v>20.21</v>
      </c>
      <c r="J20" s="36"/>
      <c r="K20" s="36"/>
      <c r="L20" s="36"/>
      <c r="M20" s="36">
        <v>20.21</v>
      </c>
      <c r="N20" s="36"/>
      <c r="O20" s="14"/>
      <c r="P20" s="14"/>
      <c r="Q20" s="36"/>
      <c r="R20" s="36"/>
      <c r="S20" s="36"/>
      <c r="T20" s="36"/>
      <c r="U20" s="36"/>
      <c r="V20" s="36"/>
      <c r="W20" s="36"/>
      <c r="X20" s="36"/>
      <c r="Y20" s="36"/>
      <c r="Z20" s="36"/>
    </row>
    <row r="21" ht="23.25" customHeight="1" outlineLevel="2" spans="1:26">
      <c r="A21" s="161" t="s">
        <v>58</v>
      </c>
      <c r="B21" s="14" t="s">
        <v>409</v>
      </c>
      <c r="C21" s="14" t="s">
        <v>357</v>
      </c>
      <c r="D21" s="14" t="s">
        <v>77</v>
      </c>
      <c r="E21" s="14" t="s">
        <v>78</v>
      </c>
      <c r="F21" s="14" t="s">
        <v>410</v>
      </c>
      <c r="G21" s="14" t="s">
        <v>357</v>
      </c>
      <c r="H21" s="36">
        <f t="shared" si="0"/>
        <v>0.68</v>
      </c>
      <c r="I21" s="36">
        <f t="shared" si="1"/>
        <v>0.68</v>
      </c>
      <c r="J21" s="36"/>
      <c r="K21" s="36"/>
      <c r="L21" s="36"/>
      <c r="M21" s="36">
        <v>0.68</v>
      </c>
      <c r="N21" s="36"/>
      <c r="O21" s="14"/>
      <c r="P21" s="14"/>
      <c r="Q21" s="36"/>
      <c r="R21" s="36"/>
      <c r="S21" s="36"/>
      <c r="T21" s="36"/>
      <c r="U21" s="36"/>
      <c r="V21" s="36"/>
      <c r="W21" s="36"/>
      <c r="X21" s="36"/>
      <c r="Y21" s="36"/>
      <c r="Z21" s="36"/>
    </row>
    <row r="22" ht="23.25" customHeight="1" outlineLevel="2" spans="1:26">
      <c r="A22" s="161" t="s">
        <v>58</v>
      </c>
      <c r="B22" s="14" t="s">
        <v>411</v>
      </c>
      <c r="C22" s="14" t="s">
        <v>412</v>
      </c>
      <c r="D22" s="14" t="s">
        <v>77</v>
      </c>
      <c r="E22" s="14" t="s">
        <v>78</v>
      </c>
      <c r="F22" s="14" t="s">
        <v>413</v>
      </c>
      <c r="G22" s="14" t="s">
        <v>414</v>
      </c>
      <c r="H22" s="36">
        <f t="shared" si="0"/>
        <v>7.2</v>
      </c>
      <c r="I22" s="36">
        <f t="shared" si="1"/>
        <v>7.2</v>
      </c>
      <c r="J22" s="36"/>
      <c r="K22" s="36"/>
      <c r="L22" s="36"/>
      <c r="M22" s="36">
        <v>7.2</v>
      </c>
      <c r="N22" s="36"/>
      <c r="O22" s="14"/>
      <c r="P22" s="14"/>
      <c r="Q22" s="36"/>
      <c r="R22" s="36"/>
      <c r="S22" s="36"/>
      <c r="T22" s="36"/>
      <c r="U22" s="36"/>
      <c r="V22" s="36"/>
      <c r="W22" s="36"/>
      <c r="X22" s="36"/>
      <c r="Y22" s="36"/>
      <c r="Z22" s="36"/>
    </row>
    <row r="23" ht="23.25" customHeight="1" outlineLevel="2" spans="1:26">
      <c r="A23" s="161" t="s">
        <v>58</v>
      </c>
      <c r="B23" s="14" t="s">
        <v>411</v>
      </c>
      <c r="C23" s="14" t="s">
        <v>412</v>
      </c>
      <c r="D23" s="14" t="s">
        <v>77</v>
      </c>
      <c r="E23" s="14" t="s">
        <v>78</v>
      </c>
      <c r="F23" s="14" t="s">
        <v>415</v>
      </c>
      <c r="G23" s="14" t="s">
        <v>416</v>
      </c>
      <c r="H23" s="36">
        <f t="shared" si="0"/>
        <v>0.06</v>
      </c>
      <c r="I23" s="36">
        <f t="shared" si="1"/>
        <v>0.06</v>
      </c>
      <c r="J23" s="36"/>
      <c r="K23" s="36"/>
      <c r="L23" s="36"/>
      <c r="M23" s="36">
        <v>0.06</v>
      </c>
      <c r="N23" s="36"/>
      <c r="O23" s="14"/>
      <c r="P23" s="14"/>
      <c r="Q23" s="36"/>
      <c r="R23" s="36"/>
      <c r="S23" s="36"/>
      <c r="T23" s="36"/>
      <c r="U23" s="36"/>
      <c r="V23" s="36"/>
      <c r="W23" s="36"/>
      <c r="X23" s="36"/>
      <c r="Y23" s="36"/>
      <c r="Z23" s="36"/>
    </row>
    <row r="24" ht="23.25" customHeight="1" outlineLevel="2" spans="1:26">
      <c r="A24" s="161" t="s">
        <v>58</v>
      </c>
      <c r="B24" s="14" t="s">
        <v>411</v>
      </c>
      <c r="C24" s="14" t="s">
        <v>412</v>
      </c>
      <c r="D24" s="14" t="s">
        <v>77</v>
      </c>
      <c r="E24" s="14" t="s">
        <v>78</v>
      </c>
      <c r="F24" s="14" t="s">
        <v>417</v>
      </c>
      <c r="G24" s="14" t="s">
        <v>418</v>
      </c>
      <c r="H24" s="36">
        <f t="shared" si="0"/>
        <v>0.55</v>
      </c>
      <c r="I24" s="36">
        <f t="shared" si="1"/>
        <v>0.55</v>
      </c>
      <c r="J24" s="36"/>
      <c r="K24" s="36"/>
      <c r="L24" s="36"/>
      <c r="M24" s="36">
        <v>0.55</v>
      </c>
      <c r="N24" s="36"/>
      <c r="O24" s="14"/>
      <c r="P24" s="14"/>
      <c r="Q24" s="36"/>
      <c r="R24" s="36"/>
      <c r="S24" s="36"/>
      <c r="T24" s="36"/>
      <c r="U24" s="36"/>
      <c r="V24" s="36"/>
      <c r="W24" s="36"/>
      <c r="X24" s="36"/>
      <c r="Y24" s="36"/>
      <c r="Z24" s="36"/>
    </row>
    <row r="25" ht="23.25" customHeight="1" outlineLevel="2" spans="1:26">
      <c r="A25" s="161" t="s">
        <v>58</v>
      </c>
      <c r="B25" s="14" t="s">
        <v>419</v>
      </c>
      <c r="C25" s="14" t="s">
        <v>420</v>
      </c>
      <c r="D25" s="14" t="s">
        <v>85</v>
      </c>
      <c r="E25" s="14" t="s">
        <v>86</v>
      </c>
      <c r="F25" s="14" t="s">
        <v>413</v>
      </c>
      <c r="G25" s="14" t="s">
        <v>414</v>
      </c>
      <c r="H25" s="36">
        <f t="shared" si="0"/>
        <v>0.46</v>
      </c>
      <c r="I25" s="36">
        <f t="shared" si="1"/>
        <v>0.46</v>
      </c>
      <c r="J25" s="36"/>
      <c r="K25" s="36"/>
      <c r="L25" s="36"/>
      <c r="M25" s="36">
        <v>0.46</v>
      </c>
      <c r="N25" s="36"/>
      <c r="O25" s="14"/>
      <c r="P25" s="14"/>
      <c r="Q25" s="36"/>
      <c r="R25" s="36"/>
      <c r="S25" s="36"/>
      <c r="T25" s="36"/>
      <c r="U25" s="36"/>
      <c r="V25" s="36"/>
      <c r="W25" s="36"/>
      <c r="X25" s="36"/>
      <c r="Y25" s="36"/>
      <c r="Z25" s="36"/>
    </row>
    <row r="26" ht="23.25" customHeight="1" outlineLevel="2" spans="1:26">
      <c r="A26" s="161" t="s">
        <v>58</v>
      </c>
      <c r="B26" s="14" t="s">
        <v>421</v>
      </c>
      <c r="C26" s="14" t="s">
        <v>422</v>
      </c>
      <c r="D26" s="14" t="s">
        <v>85</v>
      </c>
      <c r="E26" s="14" t="s">
        <v>86</v>
      </c>
      <c r="F26" s="14" t="s">
        <v>413</v>
      </c>
      <c r="G26" s="14" t="s">
        <v>414</v>
      </c>
      <c r="H26" s="36">
        <f t="shared" si="0"/>
        <v>0.42</v>
      </c>
      <c r="I26" s="36">
        <f t="shared" si="1"/>
        <v>0.42</v>
      </c>
      <c r="J26" s="36"/>
      <c r="K26" s="36"/>
      <c r="L26" s="36"/>
      <c r="M26" s="36">
        <v>0.42</v>
      </c>
      <c r="N26" s="36"/>
      <c r="O26" s="14"/>
      <c r="P26" s="14"/>
      <c r="Q26" s="36"/>
      <c r="R26" s="36"/>
      <c r="S26" s="36"/>
      <c r="T26" s="36"/>
      <c r="U26" s="36"/>
      <c r="V26" s="36"/>
      <c r="W26" s="36"/>
      <c r="X26" s="36"/>
      <c r="Y26" s="36"/>
      <c r="Z26" s="36"/>
    </row>
    <row r="27" ht="23.25" customHeight="1" outlineLevel="2" spans="1:26">
      <c r="A27" s="161" t="s">
        <v>58</v>
      </c>
      <c r="B27" s="14" t="s">
        <v>423</v>
      </c>
      <c r="C27" s="14" t="s">
        <v>424</v>
      </c>
      <c r="D27" s="14" t="s">
        <v>77</v>
      </c>
      <c r="E27" s="14" t="s">
        <v>78</v>
      </c>
      <c r="F27" s="14" t="s">
        <v>425</v>
      </c>
      <c r="G27" s="14" t="s">
        <v>424</v>
      </c>
      <c r="H27" s="36">
        <f t="shared" si="0"/>
        <v>0.44</v>
      </c>
      <c r="I27" s="36">
        <f t="shared" si="1"/>
        <v>0.44</v>
      </c>
      <c r="J27" s="36"/>
      <c r="K27" s="36"/>
      <c r="L27" s="36"/>
      <c r="M27" s="36">
        <v>0.44</v>
      </c>
      <c r="N27" s="36"/>
      <c r="O27" s="14"/>
      <c r="P27" s="14"/>
      <c r="Q27" s="36"/>
      <c r="R27" s="36"/>
      <c r="S27" s="36"/>
      <c r="T27" s="36"/>
      <c r="U27" s="36"/>
      <c r="V27" s="36"/>
      <c r="W27" s="36"/>
      <c r="X27" s="36"/>
      <c r="Y27" s="36"/>
      <c r="Z27" s="36"/>
    </row>
    <row r="28" ht="23.25" customHeight="1" outlineLevel="2" spans="1:26">
      <c r="A28" s="161" t="s">
        <v>58</v>
      </c>
      <c r="B28" s="14" t="s">
        <v>426</v>
      </c>
      <c r="C28" s="14" t="s">
        <v>427</v>
      </c>
      <c r="D28" s="14" t="s">
        <v>77</v>
      </c>
      <c r="E28" s="14" t="s">
        <v>78</v>
      </c>
      <c r="F28" s="14" t="s">
        <v>428</v>
      </c>
      <c r="G28" s="14" t="s">
        <v>427</v>
      </c>
      <c r="H28" s="36">
        <f t="shared" si="0"/>
        <v>0.91</v>
      </c>
      <c r="I28" s="36">
        <f t="shared" si="1"/>
        <v>0.91</v>
      </c>
      <c r="J28" s="36"/>
      <c r="K28" s="36"/>
      <c r="L28" s="36"/>
      <c r="M28" s="36">
        <v>0.91</v>
      </c>
      <c r="N28" s="36"/>
      <c r="O28" s="14"/>
      <c r="P28" s="14"/>
      <c r="Q28" s="36"/>
      <c r="R28" s="36"/>
      <c r="S28" s="36"/>
      <c r="T28" s="36"/>
      <c r="U28" s="36"/>
      <c r="V28" s="36"/>
      <c r="W28" s="36"/>
      <c r="X28" s="36"/>
      <c r="Y28" s="36"/>
      <c r="Z28" s="36"/>
    </row>
    <row r="29" ht="23.25" customHeight="1" outlineLevel="2" spans="1:26">
      <c r="A29" s="161" t="s">
        <v>58</v>
      </c>
      <c r="B29" s="14" t="s">
        <v>429</v>
      </c>
      <c r="C29" s="14" t="s">
        <v>430</v>
      </c>
      <c r="D29" s="14" t="s">
        <v>77</v>
      </c>
      <c r="E29" s="14" t="s">
        <v>78</v>
      </c>
      <c r="F29" s="14" t="s">
        <v>431</v>
      </c>
      <c r="G29" s="14" t="s">
        <v>430</v>
      </c>
      <c r="H29" s="36">
        <f t="shared" si="0"/>
        <v>2.63</v>
      </c>
      <c r="I29" s="36">
        <f t="shared" si="1"/>
        <v>2.63</v>
      </c>
      <c r="J29" s="36"/>
      <c r="K29" s="36"/>
      <c r="L29" s="36"/>
      <c r="M29" s="36">
        <v>2.63</v>
      </c>
      <c r="N29" s="36"/>
      <c r="O29" s="14"/>
      <c r="P29" s="14"/>
      <c r="Q29" s="36"/>
      <c r="R29" s="36"/>
      <c r="S29" s="36"/>
      <c r="T29" s="36"/>
      <c r="U29" s="36"/>
      <c r="V29" s="36"/>
      <c r="W29" s="36"/>
      <c r="X29" s="36"/>
      <c r="Y29" s="36"/>
      <c r="Z29" s="36"/>
    </row>
    <row r="30" ht="23.25" customHeight="1" outlineLevel="2" spans="1:26">
      <c r="A30" s="161" t="s">
        <v>58</v>
      </c>
      <c r="B30" s="14" t="s">
        <v>429</v>
      </c>
      <c r="C30" s="14" t="s">
        <v>430</v>
      </c>
      <c r="D30" s="14" t="s">
        <v>85</v>
      </c>
      <c r="E30" s="14" t="s">
        <v>86</v>
      </c>
      <c r="F30" s="14" t="s">
        <v>431</v>
      </c>
      <c r="G30" s="14" t="s">
        <v>430</v>
      </c>
      <c r="H30" s="36">
        <f t="shared" si="0"/>
        <v>1.77</v>
      </c>
      <c r="I30" s="36">
        <f t="shared" si="1"/>
        <v>1.77</v>
      </c>
      <c r="J30" s="36"/>
      <c r="K30" s="36"/>
      <c r="L30" s="36"/>
      <c r="M30" s="36">
        <v>1.77</v>
      </c>
      <c r="N30" s="36"/>
      <c r="O30" s="14"/>
      <c r="P30" s="14"/>
      <c r="Q30" s="36"/>
      <c r="R30" s="36"/>
      <c r="S30" s="36"/>
      <c r="T30" s="36"/>
      <c r="U30" s="36"/>
      <c r="V30" s="36"/>
      <c r="W30" s="36"/>
      <c r="X30" s="36"/>
      <c r="Y30" s="36"/>
      <c r="Z30" s="36"/>
    </row>
    <row r="31" ht="23.25" customHeight="1" outlineLevel="2" spans="1:26">
      <c r="A31" s="161" t="s">
        <v>58</v>
      </c>
      <c r="B31" s="14" t="s">
        <v>432</v>
      </c>
      <c r="C31" s="14" t="s">
        <v>433</v>
      </c>
      <c r="D31" s="14" t="s">
        <v>77</v>
      </c>
      <c r="E31" s="14" t="s">
        <v>78</v>
      </c>
      <c r="F31" s="14" t="s">
        <v>434</v>
      </c>
      <c r="G31" s="14" t="s">
        <v>433</v>
      </c>
      <c r="H31" s="36">
        <f t="shared" si="0"/>
        <v>3</v>
      </c>
      <c r="I31" s="36">
        <f t="shared" si="1"/>
        <v>3</v>
      </c>
      <c r="J31" s="36"/>
      <c r="K31" s="36"/>
      <c r="L31" s="36"/>
      <c r="M31" s="36">
        <v>3</v>
      </c>
      <c r="N31" s="36"/>
      <c r="O31" s="14"/>
      <c r="P31" s="14"/>
      <c r="Q31" s="36"/>
      <c r="R31" s="36"/>
      <c r="S31" s="36"/>
      <c r="T31" s="36"/>
      <c r="U31" s="36"/>
      <c r="V31" s="36"/>
      <c r="W31" s="36"/>
      <c r="X31" s="36"/>
      <c r="Y31" s="36"/>
      <c r="Z31" s="36"/>
    </row>
    <row r="32" ht="23.25" customHeight="1" outlineLevel="2" spans="1:26">
      <c r="A32" s="161" t="s">
        <v>58</v>
      </c>
      <c r="B32" s="14" t="s">
        <v>432</v>
      </c>
      <c r="C32" s="14" t="s">
        <v>433</v>
      </c>
      <c r="D32" s="14" t="s">
        <v>85</v>
      </c>
      <c r="E32" s="14" t="s">
        <v>86</v>
      </c>
      <c r="F32" s="14" t="s">
        <v>434</v>
      </c>
      <c r="G32" s="14" t="s">
        <v>433</v>
      </c>
      <c r="H32" s="36">
        <f t="shared" si="0"/>
        <v>0.73</v>
      </c>
      <c r="I32" s="36">
        <f t="shared" si="1"/>
        <v>0.73</v>
      </c>
      <c r="J32" s="36"/>
      <c r="K32" s="36"/>
      <c r="L32" s="36"/>
      <c r="M32" s="36">
        <v>0.73</v>
      </c>
      <c r="N32" s="36"/>
      <c r="O32" s="14"/>
      <c r="P32" s="14"/>
      <c r="Q32" s="36"/>
      <c r="R32" s="36"/>
      <c r="S32" s="36"/>
      <c r="T32" s="36"/>
      <c r="U32" s="36"/>
      <c r="V32" s="36"/>
      <c r="W32" s="36"/>
      <c r="X32" s="36"/>
      <c r="Y32" s="36"/>
      <c r="Z32" s="36"/>
    </row>
    <row r="33" ht="23.25" customHeight="1" outlineLevel="2" spans="1:26">
      <c r="A33" s="161" t="s">
        <v>58</v>
      </c>
      <c r="B33" s="14" t="s">
        <v>432</v>
      </c>
      <c r="C33" s="14" t="s">
        <v>433</v>
      </c>
      <c r="D33" s="14" t="s">
        <v>85</v>
      </c>
      <c r="E33" s="14" t="s">
        <v>86</v>
      </c>
      <c r="F33" s="14" t="s">
        <v>434</v>
      </c>
      <c r="G33" s="14" t="s">
        <v>433</v>
      </c>
      <c r="H33" s="36">
        <f t="shared" si="0"/>
        <v>1.36</v>
      </c>
      <c r="I33" s="36">
        <f t="shared" si="1"/>
        <v>1.36</v>
      </c>
      <c r="J33" s="36"/>
      <c r="K33" s="36"/>
      <c r="L33" s="36"/>
      <c r="M33" s="36">
        <v>1.36</v>
      </c>
      <c r="N33" s="36"/>
      <c r="O33" s="14"/>
      <c r="P33" s="14"/>
      <c r="Q33" s="36"/>
      <c r="R33" s="36"/>
      <c r="S33" s="36"/>
      <c r="T33" s="36"/>
      <c r="U33" s="36"/>
      <c r="V33" s="36"/>
      <c r="W33" s="36"/>
      <c r="X33" s="36"/>
      <c r="Y33" s="36"/>
      <c r="Z33" s="36"/>
    </row>
    <row r="34" ht="23.25" customHeight="1" outlineLevel="2" spans="1:26">
      <c r="A34" s="161" t="s">
        <v>58</v>
      </c>
      <c r="B34" s="14" t="s">
        <v>435</v>
      </c>
      <c r="C34" s="14" t="s">
        <v>436</v>
      </c>
      <c r="D34" s="14" t="s">
        <v>77</v>
      </c>
      <c r="E34" s="14" t="s">
        <v>78</v>
      </c>
      <c r="F34" s="14" t="s">
        <v>437</v>
      </c>
      <c r="G34" s="14" t="s">
        <v>436</v>
      </c>
      <c r="H34" s="36">
        <f t="shared" si="0"/>
        <v>0.39</v>
      </c>
      <c r="I34" s="36">
        <f t="shared" si="1"/>
        <v>0.39</v>
      </c>
      <c r="J34" s="36"/>
      <c r="K34" s="36"/>
      <c r="L34" s="36"/>
      <c r="M34" s="36">
        <v>0.39</v>
      </c>
      <c r="N34" s="36"/>
      <c r="O34" s="14"/>
      <c r="P34" s="14"/>
      <c r="Q34" s="36"/>
      <c r="R34" s="36"/>
      <c r="S34" s="36"/>
      <c r="T34" s="36"/>
      <c r="U34" s="36"/>
      <c r="V34" s="36"/>
      <c r="W34" s="36"/>
      <c r="X34" s="36"/>
      <c r="Y34" s="36"/>
      <c r="Z34" s="36"/>
    </row>
    <row r="35" ht="23.25" customHeight="1" outlineLevel="2" spans="1:26">
      <c r="A35" s="161" t="s">
        <v>58</v>
      </c>
      <c r="B35" s="14" t="s">
        <v>435</v>
      </c>
      <c r="C35" s="14" t="s">
        <v>436</v>
      </c>
      <c r="D35" s="14" t="s">
        <v>77</v>
      </c>
      <c r="E35" s="14" t="s">
        <v>78</v>
      </c>
      <c r="F35" s="14" t="s">
        <v>437</v>
      </c>
      <c r="G35" s="14" t="s">
        <v>436</v>
      </c>
      <c r="H35" s="36">
        <f t="shared" si="0"/>
        <v>2.31</v>
      </c>
      <c r="I35" s="36">
        <f t="shared" si="1"/>
        <v>2.31</v>
      </c>
      <c r="J35" s="36"/>
      <c r="K35" s="36"/>
      <c r="L35" s="36"/>
      <c r="M35" s="36">
        <v>2.31</v>
      </c>
      <c r="N35" s="36"/>
      <c r="O35" s="14"/>
      <c r="P35" s="14"/>
      <c r="Q35" s="36"/>
      <c r="R35" s="36"/>
      <c r="S35" s="36"/>
      <c r="T35" s="36"/>
      <c r="U35" s="36"/>
      <c r="V35" s="36"/>
      <c r="W35" s="36"/>
      <c r="X35" s="36"/>
      <c r="Y35" s="36"/>
      <c r="Z35" s="36"/>
    </row>
    <row r="36" ht="23.25" customHeight="1" outlineLevel="2" spans="1:26">
      <c r="A36" s="161" t="s">
        <v>58</v>
      </c>
      <c r="B36" s="14" t="s">
        <v>438</v>
      </c>
      <c r="C36" s="14" t="s">
        <v>439</v>
      </c>
      <c r="D36" s="14" t="s">
        <v>77</v>
      </c>
      <c r="E36" s="14" t="s">
        <v>78</v>
      </c>
      <c r="F36" s="14" t="s">
        <v>440</v>
      </c>
      <c r="G36" s="14" t="s">
        <v>441</v>
      </c>
      <c r="H36" s="36">
        <f t="shared" si="0"/>
        <v>1.31</v>
      </c>
      <c r="I36" s="36">
        <f t="shared" si="1"/>
        <v>1.31</v>
      </c>
      <c r="J36" s="36"/>
      <c r="K36" s="36"/>
      <c r="L36" s="36"/>
      <c r="M36" s="36">
        <v>1.31</v>
      </c>
      <c r="N36" s="36"/>
      <c r="O36" s="14"/>
      <c r="P36" s="14"/>
      <c r="Q36" s="36"/>
      <c r="R36" s="36"/>
      <c r="S36" s="36"/>
      <c r="T36" s="36"/>
      <c r="U36" s="36"/>
      <c r="V36" s="36"/>
      <c r="W36" s="36"/>
      <c r="X36" s="36"/>
      <c r="Y36" s="36"/>
      <c r="Z36" s="36"/>
    </row>
    <row r="37" ht="23.25" customHeight="1" outlineLevel="2" spans="1:26">
      <c r="A37" s="161" t="s">
        <v>58</v>
      </c>
      <c r="B37" s="14" t="s">
        <v>442</v>
      </c>
      <c r="C37" s="14" t="s">
        <v>443</v>
      </c>
      <c r="D37" s="14" t="s">
        <v>77</v>
      </c>
      <c r="E37" s="14" t="s">
        <v>78</v>
      </c>
      <c r="F37" s="14" t="s">
        <v>440</v>
      </c>
      <c r="G37" s="14" t="s">
        <v>441</v>
      </c>
      <c r="H37" s="36">
        <f t="shared" si="0"/>
        <v>13.14</v>
      </c>
      <c r="I37" s="36">
        <f t="shared" si="1"/>
        <v>13.14</v>
      </c>
      <c r="J37" s="36"/>
      <c r="K37" s="36"/>
      <c r="L37" s="36"/>
      <c r="M37" s="36">
        <v>13.14</v>
      </c>
      <c r="N37" s="36"/>
      <c r="O37" s="14"/>
      <c r="P37" s="14"/>
      <c r="Q37" s="36"/>
      <c r="R37" s="36"/>
      <c r="S37" s="36"/>
      <c r="T37" s="36"/>
      <c r="U37" s="36"/>
      <c r="V37" s="36"/>
      <c r="W37" s="36"/>
      <c r="X37" s="36"/>
      <c r="Y37" s="36"/>
      <c r="Z37" s="36"/>
    </row>
    <row r="38" ht="23.25" customHeight="1" outlineLevel="2" spans="1:26">
      <c r="A38" s="161" t="s">
        <v>58</v>
      </c>
      <c r="B38" s="14" t="s">
        <v>444</v>
      </c>
      <c r="C38" s="14" t="s">
        <v>445</v>
      </c>
      <c r="D38" s="14" t="s">
        <v>85</v>
      </c>
      <c r="E38" s="14" t="s">
        <v>86</v>
      </c>
      <c r="F38" s="14" t="s">
        <v>446</v>
      </c>
      <c r="G38" s="14" t="s">
        <v>445</v>
      </c>
      <c r="H38" s="36">
        <f t="shared" si="0"/>
        <v>25.83</v>
      </c>
      <c r="I38" s="36">
        <f t="shared" si="1"/>
        <v>25.83</v>
      </c>
      <c r="J38" s="36"/>
      <c r="K38" s="36"/>
      <c r="L38" s="36"/>
      <c r="M38" s="36">
        <v>25.83</v>
      </c>
      <c r="N38" s="36"/>
      <c r="O38" s="14"/>
      <c r="P38" s="14"/>
      <c r="Q38" s="36"/>
      <c r="R38" s="36"/>
      <c r="S38" s="36"/>
      <c r="T38" s="36"/>
      <c r="U38" s="36"/>
      <c r="V38" s="36"/>
      <c r="W38" s="36"/>
      <c r="X38" s="36"/>
      <c r="Y38" s="36"/>
      <c r="Z38" s="36"/>
    </row>
    <row r="39" ht="23.25" customHeight="1" outlineLevel="2" spans="1:26">
      <c r="A39" s="161" t="s">
        <v>58</v>
      </c>
      <c r="B39" s="14" t="s">
        <v>444</v>
      </c>
      <c r="C39" s="14" t="s">
        <v>445</v>
      </c>
      <c r="D39" s="14" t="s">
        <v>85</v>
      </c>
      <c r="E39" s="14" t="s">
        <v>86</v>
      </c>
      <c r="F39" s="14" t="s">
        <v>446</v>
      </c>
      <c r="G39" s="14" t="s">
        <v>445</v>
      </c>
      <c r="H39" s="36">
        <f t="shared" si="0"/>
        <v>1.51</v>
      </c>
      <c r="I39" s="36">
        <f t="shared" si="1"/>
        <v>1.51</v>
      </c>
      <c r="J39" s="36"/>
      <c r="K39" s="36"/>
      <c r="L39" s="36"/>
      <c r="M39" s="36">
        <v>1.51</v>
      </c>
      <c r="N39" s="36"/>
      <c r="O39" s="14"/>
      <c r="P39" s="14"/>
      <c r="Q39" s="36"/>
      <c r="R39" s="36"/>
      <c r="S39" s="36"/>
      <c r="T39" s="36"/>
      <c r="U39" s="36"/>
      <c r="V39" s="36"/>
      <c r="W39" s="36"/>
      <c r="X39" s="36"/>
      <c r="Y39" s="36"/>
      <c r="Z39" s="36"/>
    </row>
    <row r="40" ht="23.25" customHeight="1" outlineLevel="2" spans="1:26">
      <c r="A40" s="161" t="s">
        <v>58</v>
      </c>
      <c r="B40" s="14" t="s">
        <v>444</v>
      </c>
      <c r="C40" s="14" t="s">
        <v>445</v>
      </c>
      <c r="D40" s="14" t="s">
        <v>85</v>
      </c>
      <c r="E40" s="14" t="s">
        <v>86</v>
      </c>
      <c r="F40" s="14" t="s">
        <v>447</v>
      </c>
      <c r="G40" s="14" t="s">
        <v>448</v>
      </c>
      <c r="H40" s="36">
        <f t="shared" si="0"/>
        <v>4.8</v>
      </c>
      <c r="I40" s="36">
        <f t="shared" si="1"/>
        <v>4.8</v>
      </c>
      <c r="J40" s="36"/>
      <c r="K40" s="36"/>
      <c r="L40" s="36"/>
      <c r="M40" s="36">
        <v>4.8</v>
      </c>
      <c r="N40" s="36"/>
      <c r="O40" s="14"/>
      <c r="P40" s="14"/>
      <c r="Q40" s="36"/>
      <c r="R40" s="36"/>
      <c r="S40" s="36"/>
      <c r="T40" s="36"/>
      <c r="U40" s="36"/>
      <c r="V40" s="36"/>
      <c r="W40" s="36"/>
      <c r="X40" s="36"/>
      <c r="Y40" s="36"/>
      <c r="Z40" s="36"/>
    </row>
    <row r="41" ht="23.25" customHeight="1" outlineLevel="2" spans="1:26">
      <c r="A41" s="161" t="s">
        <v>58</v>
      </c>
      <c r="B41" s="14" t="s">
        <v>449</v>
      </c>
      <c r="C41" s="14" t="s">
        <v>450</v>
      </c>
      <c r="D41" s="14" t="s">
        <v>95</v>
      </c>
      <c r="E41" s="14" t="s">
        <v>96</v>
      </c>
      <c r="F41" s="14" t="s">
        <v>451</v>
      </c>
      <c r="G41" s="14" t="s">
        <v>452</v>
      </c>
      <c r="H41" s="36">
        <f t="shared" si="0"/>
        <v>5.25</v>
      </c>
      <c r="I41" s="36">
        <f t="shared" si="1"/>
        <v>5.25</v>
      </c>
      <c r="J41" s="36"/>
      <c r="K41" s="36"/>
      <c r="L41" s="36"/>
      <c r="M41" s="36">
        <v>5.25</v>
      </c>
      <c r="N41" s="36"/>
      <c r="O41" s="14"/>
      <c r="P41" s="14"/>
      <c r="Q41" s="36"/>
      <c r="R41" s="36"/>
      <c r="S41" s="36"/>
      <c r="T41" s="36"/>
      <c r="U41" s="36"/>
      <c r="V41" s="36"/>
      <c r="W41" s="36"/>
      <c r="X41" s="36"/>
      <c r="Y41" s="36"/>
      <c r="Z41" s="36"/>
    </row>
    <row r="42" ht="23.25" customHeight="1" outlineLevel="2" spans="1:26">
      <c r="A42" s="161" t="s">
        <v>58</v>
      </c>
      <c r="B42" s="14" t="s">
        <v>453</v>
      </c>
      <c r="C42" s="14" t="s">
        <v>454</v>
      </c>
      <c r="D42" s="14" t="s">
        <v>93</v>
      </c>
      <c r="E42" s="14" t="s">
        <v>94</v>
      </c>
      <c r="F42" s="14" t="s">
        <v>455</v>
      </c>
      <c r="G42" s="14" t="s">
        <v>456</v>
      </c>
      <c r="H42" s="36">
        <f t="shared" si="0"/>
        <v>10</v>
      </c>
      <c r="I42" s="36">
        <f t="shared" si="1"/>
        <v>10</v>
      </c>
      <c r="J42" s="36"/>
      <c r="K42" s="36"/>
      <c r="L42" s="36"/>
      <c r="M42" s="36">
        <v>10</v>
      </c>
      <c r="N42" s="36"/>
      <c r="O42" s="14"/>
      <c r="P42" s="14"/>
      <c r="Q42" s="36"/>
      <c r="R42" s="36"/>
      <c r="S42" s="36"/>
      <c r="T42" s="36"/>
      <c r="U42" s="36"/>
      <c r="V42" s="36"/>
      <c r="W42" s="36"/>
      <c r="X42" s="36"/>
      <c r="Y42" s="36"/>
      <c r="Z42" s="36"/>
    </row>
    <row r="43" ht="23.25" customHeight="1" outlineLevel="2" spans="1:26">
      <c r="A43" s="161" t="s">
        <v>58</v>
      </c>
      <c r="B43" s="14" t="s">
        <v>457</v>
      </c>
      <c r="C43" s="14" t="s">
        <v>458</v>
      </c>
      <c r="D43" s="14" t="s">
        <v>95</v>
      </c>
      <c r="E43" s="14" t="s">
        <v>96</v>
      </c>
      <c r="F43" s="14" t="s">
        <v>451</v>
      </c>
      <c r="G43" s="14" t="s">
        <v>452</v>
      </c>
      <c r="H43" s="36">
        <f t="shared" si="0"/>
        <v>3.19</v>
      </c>
      <c r="I43" s="36">
        <f t="shared" si="1"/>
        <v>3.19</v>
      </c>
      <c r="J43" s="36"/>
      <c r="K43" s="36"/>
      <c r="L43" s="36"/>
      <c r="M43" s="36">
        <v>3.19</v>
      </c>
      <c r="N43" s="36"/>
      <c r="O43" s="14"/>
      <c r="P43" s="14"/>
      <c r="Q43" s="36"/>
      <c r="R43" s="36"/>
      <c r="S43" s="36"/>
      <c r="T43" s="36"/>
      <c r="U43" s="36"/>
      <c r="V43" s="36"/>
      <c r="W43" s="36"/>
      <c r="X43" s="36"/>
      <c r="Y43" s="36"/>
      <c r="Z43" s="36"/>
    </row>
    <row r="44" ht="23.25" customHeight="1" outlineLevel="2" spans="1:26">
      <c r="A44" s="161" t="s">
        <v>58</v>
      </c>
      <c r="B44" s="14" t="s">
        <v>459</v>
      </c>
      <c r="C44" s="14" t="s">
        <v>460</v>
      </c>
      <c r="D44" s="14" t="s">
        <v>77</v>
      </c>
      <c r="E44" s="14" t="s">
        <v>78</v>
      </c>
      <c r="F44" s="14" t="s">
        <v>461</v>
      </c>
      <c r="G44" s="14" t="s">
        <v>462</v>
      </c>
      <c r="H44" s="36">
        <f t="shared" si="0"/>
        <v>5.28</v>
      </c>
      <c r="I44" s="36">
        <f t="shared" si="1"/>
        <v>5.28</v>
      </c>
      <c r="J44" s="36"/>
      <c r="K44" s="36"/>
      <c r="L44" s="36"/>
      <c r="M44" s="36">
        <v>5.28</v>
      </c>
      <c r="N44" s="36"/>
      <c r="O44" s="14"/>
      <c r="P44" s="14"/>
      <c r="Q44" s="36"/>
      <c r="R44" s="36"/>
      <c r="S44" s="36"/>
      <c r="T44" s="36"/>
      <c r="U44" s="36"/>
      <c r="V44" s="36"/>
      <c r="W44" s="36"/>
      <c r="X44" s="36"/>
      <c r="Y44" s="36"/>
      <c r="Z44" s="36"/>
    </row>
    <row r="45" ht="17.25" customHeight="1" spans="1:26">
      <c r="A45" s="162" t="s">
        <v>105</v>
      </c>
      <c r="B45" s="163"/>
      <c r="C45" s="163"/>
      <c r="D45" s="163"/>
      <c r="E45" s="163"/>
      <c r="F45" s="163"/>
      <c r="G45" s="164"/>
      <c r="H45" s="36">
        <f>H11+H12+H13+H14+H15+H16+H17+H18+H19+H20+H21+H22+H23+H24+H25+H26+H27+H28+H29+H30+H31+H32+H33+H34+H35+H36+H37+H38+H39+H40+H41+H42+H43+H44</f>
        <v>301.56</v>
      </c>
      <c r="I45" s="36">
        <f>I11+I12+I13+I14+I15+I16+I17+I18+I19+I20+I21+I22+I23+I24+I25+I26+I27+I28+I29+I30+I31+I32+I33+I34+I35+I36+I37+I38+I39+I40+I41+I42+I43+I44</f>
        <v>301.56</v>
      </c>
      <c r="J45" s="36"/>
      <c r="K45" s="36"/>
      <c r="L45" s="36"/>
      <c r="M45" s="36">
        <v>301.56</v>
      </c>
      <c r="N45" s="36"/>
      <c r="O45" s="36"/>
      <c r="P45" s="36"/>
      <c r="Q45" s="36"/>
      <c r="R45" s="36"/>
      <c r="S45" s="36"/>
      <c r="T45" s="36"/>
      <c r="U45" s="36"/>
      <c r="V45" s="36"/>
      <c r="W45" s="36"/>
      <c r="X45" s="36"/>
      <c r="Y45" s="36"/>
      <c r="Z45" s="36"/>
    </row>
  </sheetData>
  <autoFilter ref="A7:Z45">
    <extLst/>
  </autoFilter>
  <mergeCells count="32">
    <mergeCell ref="A2:Z2"/>
    <mergeCell ref="A3:G3"/>
    <mergeCell ref="H4:Z4"/>
    <mergeCell ref="I5:P5"/>
    <mergeCell ref="Q5:S5"/>
    <mergeCell ref="U5:Z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751388888888889" right="0.751388888888889" top="1" bottom="1" header="0.5" footer="0.5"/>
  <pageSetup paperSize="9" scale="3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selection activeCell="D4" sqref="D4:D25"/>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0" width="10.7037037037037" customWidth="1"/>
    <col min="11" max="11" width="11" customWidth="1"/>
    <col min="12" max="14" width="12.287037037037" customWidth="1"/>
    <col min="15" max="15" width="12.7037037037037" customWidth="1"/>
    <col min="16" max="17" width="11.1388888888889" customWidth="1"/>
    <col min="19" max="19" width="10.287037037037" customWidth="1"/>
    <col min="20" max="21" width="11.8518518518519" customWidth="1"/>
    <col min="22" max="22" width="11.7037037037037" customWidth="1"/>
    <col min="23" max="23" width="10.287037037037" customWidth="1"/>
  </cols>
  <sheetData>
    <row r="1" ht="13.5" customHeight="1" spans="2:23">
      <c r="B1" s="141"/>
      <c r="E1" s="1"/>
      <c r="F1" s="1"/>
      <c r="G1" s="1"/>
      <c r="H1" s="1"/>
      <c r="U1" s="141"/>
      <c r="W1" s="148" t="s">
        <v>463</v>
      </c>
    </row>
    <row r="2" ht="27.75" customHeight="1" spans="1:23">
      <c r="A2" s="3" t="s">
        <v>464</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"单位名称："&amp;"曲靖市妇女联合会"</f>
        <v>单位名称：曲靖市妇女联合会</v>
      </c>
      <c r="B3" s="5"/>
      <c r="C3" s="5"/>
      <c r="D3" s="5"/>
      <c r="E3" s="5"/>
      <c r="F3" s="5"/>
      <c r="G3" s="5"/>
      <c r="H3" s="5"/>
      <c r="I3" s="6"/>
      <c r="J3" s="6"/>
      <c r="K3" s="6"/>
      <c r="L3" s="6"/>
      <c r="M3" s="6"/>
      <c r="N3" s="6"/>
      <c r="O3" s="6"/>
      <c r="P3" s="6"/>
      <c r="Q3" s="6"/>
      <c r="U3" s="141"/>
      <c r="W3" s="289" t="s">
        <v>2</v>
      </c>
    </row>
    <row r="4" ht="21.75" customHeight="1" spans="1:23">
      <c r="A4" s="8" t="s">
        <v>465</v>
      </c>
      <c r="B4" s="9" t="s">
        <v>363</v>
      </c>
      <c r="C4" s="8" t="s">
        <v>364</v>
      </c>
      <c r="D4" s="8" t="s">
        <v>362</v>
      </c>
      <c r="E4" s="9" t="s">
        <v>365</v>
      </c>
      <c r="F4" s="9" t="s">
        <v>366</v>
      </c>
      <c r="G4" s="9" t="s">
        <v>466</v>
      </c>
      <c r="H4" s="9" t="s">
        <v>467</v>
      </c>
      <c r="I4" s="10" t="s">
        <v>44</v>
      </c>
      <c r="J4" s="10" t="s">
        <v>468</v>
      </c>
      <c r="K4" s="10"/>
      <c r="L4" s="10"/>
      <c r="M4" s="10"/>
      <c r="N4" s="10" t="s">
        <v>371</v>
      </c>
      <c r="O4" s="10"/>
      <c r="P4" s="10"/>
      <c r="Q4" s="9" t="s">
        <v>50</v>
      </c>
      <c r="R4" s="10" t="s">
        <v>51</v>
      </c>
      <c r="S4" s="10"/>
      <c r="T4" s="10"/>
      <c r="U4" s="10"/>
      <c r="V4" s="10"/>
      <c r="W4" s="10"/>
    </row>
    <row r="5" ht="21.75" customHeight="1" spans="1:23">
      <c r="A5" s="8"/>
      <c r="B5" s="10"/>
      <c r="C5" s="8"/>
      <c r="D5" s="8"/>
      <c r="E5" s="142"/>
      <c r="F5" s="142"/>
      <c r="G5" s="142"/>
      <c r="H5" s="142"/>
      <c r="I5" s="10"/>
      <c r="J5" s="146" t="s">
        <v>47</v>
      </c>
      <c r="K5" s="10"/>
      <c r="L5" s="9" t="s">
        <v>48</v>
      </c>
      <c r="M5" s="9" t="s">
        <v>49</v>
      </c>
      <c r="N5" s="9" t="s">
        <v>47</v>
      </c>
      <c r="O5" s="9" t="s">
        <v>48</v>
      </c>
      <c r="P5" s="9" t="s">
        <v>49</v>
      </c>
      <c r="Q5" s="142"/>
      <c r="R5" s="9" t="s">
        <v>46</v>
      </c>
      <c r="S5" s="9" t="s">
        <v>52</v>
      </c>
      <c r="T5" s="9" t="s">
        <v>378</v>
      </c>
      <c r="U5" s="9" t="s">
        <v>54</v>
      </c>
      <c r="V5" s="9" t="s">
        <v>55</v>
      </c>
      <c r="W5" s="9" t="s">
        <v>56</v>
      </c>
    </row>
    <row r="6" ht="21" customHeight="1" spans="1:23">
      <c r="A6" s="10"/>
      <c r="B6" s="10"/>
      <c r="C6" s="10"/>
      <c r="D6" s="10"/>
      <c r="E6" s="10"/>
      <c r="F6" s="10"/>
      <c r="G6" s="10"/>
      <c r="H6" s="10"/>
      <c r="I6" s="10"/>
      <c r="J6" s="147" t="s">
        <v>46</v>
      </c>
      <c r="K6" s="10"/>
      <c r="L6" s="10"/>
      <c r="M6" s="10"/>
      <c r="N6" s="10"/>
      <c r="O6" s="10"/>
      <c r="P6" s="10"/>
      <c r="Q6" s="10"/>
      <c r="R6" s="10"/>
      <c r="S6" s="10"/>
      <c r="T6" s="10"/>
      <c r="U6" s="10"/>
      <c r="V6" s="10"/>
      <c r="W6" s="10"/>
    </row>
    <row r="7" ht="39.75" customHeight="1" spans="1:23">
      <c r="A7" s="8"/>
      <c r="B7" s="10"/>
      <c r="C7" s="8"/>
      <c r="D7" s="8"/>
      <c r="E7" s="9"/>
      <c r="F7" s="9"/>
      <c r="G7" s="9"/>
      <c r="H7" s="9"/>
      <c r="I7" s="10"/>
      <c r="J7" s="50" t="s">
        <v>46</v>
      </c>
      <c r="K7" s="50" t="s">
        <v>469</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3">
        <v>12</v>
      </c>
      <c r="M8" s="13">
        <v>13</v>
      </c>
      <c r="N8" s="13">
        <v>14</v>
      </c>
      <c r="O8" s="13">
        <v>15</v>
      </c>
      <c r="P8" s="13">
        <v>16</v>
      </c>
      <c r="Q8" s="13">
        <v>17</v>
      </c>
      <c r="R8" s="13">
        <v>18</v>
      </c>
      <c r="S8" s="13">
        <v>19</v>
      </c>
      <c r="T8" s="13">
        <v>20</v>
      </c>
      <c r="U8" s="11">
        <v>21</v>
      </c>
      <c r="V8" s="11">
        <v>22</v>
      </c>
      <c r="W8" s="11">
        <v>23</v>
      </c>
    </row>
    <row r="9" ht="21" customHeight="1" spans="1:23">
      <c r="A9" s="15"/>
      <c r="B9" s="15"/>
      <c r="C9" s="14" t="s">
        <v>470</v>
      </c>
      <c r="D9" s="15"/>
      <c r="E9" s="15"/>
      <c r="F9" s="15"/>
      <c r="G9" s="15"/>
      <c r="H9" s="15"/>
      <c r="I9" s="36">
        <v>100</v>
      </c>
      <c r="J9" s="36"/>
      <c r="K9" s="36"/>
      <c r="L9" s="36"/>
      <c r="M9" s="36"/>
      <c r="N9" s="36"/>
      <c r="O9" s="36"/>
      <c r="P9" s="36"/>
      <c r="Q9" s="36"/>
      <c r="R9" s="36">
        <v>100</v>
      </c>
      <c r="S9" s="36"/>
      <c r="T9" s="36"/>
      <c r="U9" s="36"/>
      <c r="V9" s="36"/>
      <c r="W9" s="36">
        <v>100</v>
      </c>
    </row>
    <row r="10" ht="23.25" customHeight="1" spans="1:23">
      <c r="A10" s="14" t="s">
        <v>471</v>
      </c>
      <c r="B10" s="14" t="s">
        <v>472</v>
      </c>
      <c r="C10" s="14" t="s">
        <v>470</v>
      </c>
      <c r="D10" s="14" t="s">
        <v>58</v>
      </c>
      <c r="E10" s="14" t="s">
        <v>79</v>
      </c>
      <c r="F10" s="14" t="s">
        <v>80</v>
      </c>
      <c r="G10" s="14" t="s">
        <v>461</v>
      </c>
      <c r="H10" s="14" t="s">
        <v>462</v>
      </c>
      <c r="I10" s="36">
        <v>15</v>
      </c>
      <c r="J10" s="36"/>
      <c r="K10" s="36"/>
      <c r="L10" s="36"/>
      <c r="M10" s="36"/>
      <c r="N10" s="36"/>
      <c r="O10" s="36"/>
      <c r="P10" s="36"/>
      <c r="Q10" s="36"/>
      <c r="R10" s="36">
        <v>15</v>
      </c>
      <c r="S10" s="36"/>
      <c r="T10" s="36"/>
      <c r="U10" s="36"/>
      <c r="V10" s="36"/>
      <c r="W10" s="36">
        <v>15</v>
      </c>
    </row>
    <row r="11" ht="23.25" customHeight="1" spans="1:23">
      <c r="A11" s="14" t="s">
        <v>471</v>
      </c>
      <c r="B11" s="14" t="s">
        <v>472</v>
      </c>
      <c r="C11" s="14" t="s">
        <v>470</v>
      </c>
      <c r="D11" s="14" t="s">
        <v>58</v>
      </c>
      <c r="E11" s="14" t="s">
        <v>79</v>
      </c>
      <c r="F11" s="14" t="s">
        <v>80</v>
      </c>
      <c r="G11" s="14" t="s">
        <v>413</v>
      </c>
      <c r="H11" s="14" t="s">
        <v>414</v>
      </c>
      <c r="I11" s="36">
        <v>50</v>
      </c>
      <c r="J11" s="36"/>
      <c r="K11" s="36"/>
      <c r="L11" s="36"/>
      <c r="M11" s="36"/>
      <c r="N11" s="36"/>
      <c r="O11" s="36"/>
      <c r="P11" s="14"/>
      <c r="Q11" s="36"/>
      <c r="R11" s="36">
        <v>50</v>
      </c>
      <c r="S11" s="36"/>
      <c r="T11" s="36"/>
      <c r="U11" s="36"/>
      <c r="V11" s="36"/>
      <c r="W11" s="36">
        <v>50</v>
      </c>
    </row>
    <row r="12" ht="23.25" customHeight="1" spans="1:23">
      <c r="A12" s="14" t="s">
        <v>471</v>
      </c>
      <c r="B12" s="14" t="s">
        <v>472</v>
      </c>
      <c r="C12" s="14" t="s">
        <v>470</v>
      </c>
      <c r="D12" s="14" t="s">
        <v>58</v>
      </c>
      <c r="E12" s="14" t="s">
        <v>79</v>
      </c>
      <c r="F12" s="14" t="s">
        <v>80</v>
      </c>
      <c r="G12" s="14" t="s">
        <v>428</v>
      </c>
      <c r="H12" s="14" t="s">
        <v>427</v>
      </c>
      <c r="I12" s="36">
        <v>35</v>
      </c>
      <c r="J12" s="36"/>
      <c r="K12" s="36"/>
      <c r="L12" s="36"/>
      <c r="M12" s="36"/>
      <c r="N12" s="36"/>
      <c r="O12" s="36"/>
      <c r="P12" s="14"/>
      <c r="Q12" s="36"/>
      <c r="R12" s="36">
        <v>35</v>
      </c>
      <c r="S12" s="36"/>
      <c r="T12" s="36"/>
      <c r="U12" s="36"/>
      <c r="V12" s="36"/>
      <c r="W12" s="36">
        <v>35</v>
      </c>
    </row>
    <row r="13" ht="23.25" customHeight="1" spans="1:23">
      <c r="A13" s="14"/>
      <c r="B13" s="14"/>
      <c r="C13" s="14" t="s">
        <v>473</v>
      </c>
      <c r="D13" s="14"/>
      <c r="E13" s="14"/>
      <c r="F13" s="14"/>
      <c r="G13" s="14"/>
      <c r="H13" s="14"/>
      <c r="I13" s="36">
        <v>10</v>
      </c>
      <c r="J13" s="36">
        <v>10</v>
      </c>
      <c r="K13" s="36">
        <v>10</v>
      </c>
      <c r="L13" s="36"/>
      <c r="M13" s="36"/>
      <c r="N13" s="36"/>
      <c r="O13" s="36"/>
      <c r="P13" s="14"/>
      <c r="Q13" s="36"/>
      <c r="R13" s="36"/>
      <c r="S13" s="36"/>
      <c r="T13" s="36"/>
      <c r="U13" s="36"/>
      <c r="V13" s="36"/>
      <c r="W13" s="36"/>
    </row>
    <row r="14" ht="23.25" customHeight="1" spans="1:23">
      <c r="A14" s="14" t="s">
        <v>471</v>
      </c>
      <c r="B14" s="14" t="s">
        <v>474</v>
      </c>
      <c r="C14" s="14" t="s">
        <v>473</v>
      </c>
      <c r="D14" s="14" t="s">
        <v>58</v>
      </c>
      <c r="E14" s="14" t="s">
        <v>79</v>
      </c>
      <c r="F14" s="14" t="s">
        <v>80</v>
      </c>
      <c r="G14" s="14" t="s">
        <v>475</v>
      </c>
      <c r="H14" s="14" t="s">
        <v>476</v>
      </c>
      <c r="I14" s="36">
        <v>1</v>
      </c>
      <c r="J14" s="36">
        <v>1</v>
      </c>
      <c r="K14" s="36">
        <v>1</v>
      </c>
      <c r="L14" s="36"/>
      <c r="M14" s="36"/>
      <c r="N14" s="36"/>
      <c r="O14" s="36"/>
      <c r="P14" s="14"/>
      <c r="Q14" s="36"/>
      <c r="R14" s="36"/>
      <c r="S14" s="36"/>
      <c r="T14" s="36"/>
      <c r="U14" s="36"/>
      <c r="V14" s="36"/>
      <c r="W14" s="36"/>
    </row>
    <row r="15" ht="23.25" customHeight="1" spans="1:23">
      <c r="A15" s="14" t="s">
        <v>471</v>
      </c>
      <c r="B15" s="14" t="s">
        <v>474</v>
      </c>
      <c r="C15" s="14" t="s">
        <v>473</v>
      </c>
      <c r="D15" s="14" t="s">
        <v>58</v>
      </c>
      <c r="E15" s="14" t="s">
        <v>79</v>
      </c>
      <c r="F15" s="14" t="s">
        <v>80</v>
      </c>
      <c r="G15" s="14" t="s">
        <v>477</v>
      </c>
      <c r="H15" s="14" t="s">
        <v>478</v>
      </c>
      <c r="I15" s="36">
        <v>1</v>
      </c>
      <c r="J15" s="36">
        <v>1</v>
      </c>
      <c r="K15" s="36">
        <v>1</v>
      </c>
      <c r="L15" s="36"/>
      <c r="M15" s="36"/>
      <c r="N15" s="36"/>
      <c r="O15" s="36"/>
      <c r="P15" s="14"/>
      <c r="Q15" s="36"/>
      <c r="R15" s="36"/>
      <c r="S15" s="36"/>
      <c r="T15" s="36"/>
      <c r="U15" s="36"/>
      <c r="V15" s="36"/>
      <c r="W15" s="36"/>
    </row>
    <row r="16" ht="23.25" customHeight="1" spans="1:23">
      <c r="A16" s="14" t="s">
        <v>471</v>
      </c>
      <c r="B16" s="14" t="s">
        <v>474</v>
      </c>
      <c r="C16" s="14" t="s">
        <v>473</v>
      </c>
      <c r="D16" s="14" t="s">
        <v>58</v>
      </c>
      <c r="E16" s="14" t="s">
        <v>79</v>
      </c>
      <c r="F16" s="14" t="s">
        <v>80</v>
      </c>
      <c r="G16" s="14" t="s">
        <v>425</v>
      </c>
      <c r="H16" s="14" t="s">
        <v>424</v>
      </c>
      <c r="I16" s="36">
        <v>1</v>
      </c>
      <c r="J16" s="36">
        <v>1</v>
      </c>
      <c r="K16" s="36">
        <v>1</v>
      </c>
      <c r="L16" s="36"/>
      <c r="M16" s="36"/>
      <c r="N16" s="36"/>
      <c r="O16" s="36"/>
      <c r="P16" s="14"/>
      <c r="Q16" s="36"/>
      <c r="R16" s="36"/>
      <c r="S16" s="36"/>
      <c r="T16" s="36"/>
      <c r="U16" s="36"/>
      <c r="V16" s="36"/>
      <c r="W16" s="36"/>
    </row>
    <row r="17" ht="23.25" customHeight="1" spans="1:23">
      <c r="A17" s="14" t="s">
        <v>471</v>
      </c>
      <c r="B17" s="14" t="s">
        <v>474</v>
      </c>
      <c r="C17" s="14" t="s">
        <v>473</v>
      </c>
      <c r="D17" s="14" t="s">
        <v>58</v>
      </c>
      <c r="E17" s="14" t="s">
        <v>79</v>
      </c>
      <c r="F17" s="14" t="s">
        <v>80</v>
      </c>
      <c r="G17" s="14" t="s">
        <v>428</v>
      </c>
      <c r="H17" s="14" t="s">
        <v>427</v>
      </c>
      <c r="I17" s="36">
        <v>2.5</v>
      </c>
      <c r="J17" s="36">
        <v>2.5</v>
      </c>
      <c r="K17" s="36">
        <v>2.5</v>
      </c>
      <c r="L17" s="36"/>
      <c r="M17" s="36"/>
      <c r="N17" s="36"/>
      <c r="O17" s="36"/>
      <c r="P17" s="14"/>
      <c r="Q17" s="36"/>
      <c r="R17" s="36"/>
      <c r="S17" s="36"/>
      <c r="T17" s="36"/>
      <c r="U17" s="36"/>
      <c r="V17" s="36"/>
      <c r="W17" s="36"/>
    </row>
    <row r="18" ht="23.25" customHeight="1" spans="1:23">
      <c r="A18" s="14" t="s">
        <v>471</v>
      </c>
      <c r="B18" s="14" t="s">
        <v>474</v>
      </c>
      <c r="C18" s="14" t="s">
        <v>473</v>
      </c>
      <c r="D18" s="14" t="s">
        <v>58</v>
      </c>
      <c r="E18" s="14" t="s">
        <v>79</v>
      </c>
      <c r="F18" s="14" t="s">
        <v>80</v>
      </c>
      <c r="G18" s="14" t="s">
        <v>479</v>
      </c>
      <c r="H18" s="14" t="s">
        <v>480</v>
      </c>
      <c r="I18" s="36">
        <v>4.5</v>
      </c>
      <c r="J18" s="36">
        <v>4.5</v>
      </c>
      <c r="K18" s="36">
        <v>4.5</v>
      </c>
      <c r="L18" s="36"/>
      <c r="M18" s="36"/>
      <c r="N18" s="36"/>
      <c r="O18" s="36"/>
      <c r="P18" s="14"/>
      <c r="Q18" s="36"/>
      <c r="R18" s="36"/>
      <c r="S18" s="36"/>
      <c r="T18" s="36"/>
      <c r="U18" s="36"/>
      <c r="V18" s="36"/>
      <c r="W18" s="36"/>
    </row>
    <row r="19" ht="23.25" customHeight="1" spans="1:23">
      <c r="A19" s="14"/>
      <c r="B19" s="14"/>
      <c r="C19" s="14" t="s">
        <v>481</v>
      </c>
      <c r="D19" s="14"/>
      <c r="E19" s="14"/>
      <c r="F19" s="14"/>
      <c r="G19" s="14"/>
      <c r="H19" s="14"/>
      <c r="I19" s="36">
        <v>134.723</v>
      </c>
      <c r="J19" s="36">
        <v>134.723</v>
      </c>
      <c r="K19" s="36">
        <f>K20+K21+K22+K23+K24+K25+K26+K27+K28+K29</f>
        <v>134.7237</v>
      </c>
      <c r="L19" s="36"/>
      <c r="M19" s="36"/>
      <c r="N19" s="36"/>
      <c r="O19" s="36"/>
      <c r="P19" s="14"/>
      <c r="Q19" s="36"/>
      <c r="R19" s="36"/>
      <c r="S19" s="36"/>
      <c r="T19" s="36"/>
      <c r="U19" s="36"/>
      <c r="V19" s="36"/>
      <c r="W19" s="36"/>
    </row>
    <row r="20" ht="23.25" customHeight="1" spans="1:23">
      <c r="A20" s="14" t="s">
        <v>471</v>
      </c>
      <c r="B20" s="14" t="s">
        <v>482</v>
      </c>
      <c r="C20" s="14" t="s">
        <v>481</v>
      </c>
      <c r="D20" s="14" t="s">
        <v>58</v>
      </c>
      <c r="E20" s="14" t="s">
        <v>79</v>
      </c>
      <c r="F20" s="14" t="s">
        <v>80</v>
      </c>
      <c r="G20" s="14" t="s">
        <v>413</v>
      </c>
      <c r="H20" s="14" t="s">
        <v>414</v>
      </c>
      <c r="I20" s="36">
        <v>26.286</v>
      </c>
      <c r="J20" s="36">
        <v>26.286</v>
      </c>
      <c r="K20" s="36">
        <v>26.29</v>
      </c>
      <c r="L20" s="36"/>
      <c r="M20" s="36"/>
      <c r="N20" s="36"/>
      <c r="O20" s="36"/>
      <c r="P20" s="14"/>
      <c r="Q20" s="36"/>
      <c r="R20" s="36"/>
      <c r="S20" s="36"/>
      <c r="T20" s="36"/>
      <c r="U20" s="36"/>
      <c r="V20" s="36"/>
      <c r="W20" s="36"/>
    </row>
    <row r="21" ht="23.25" customHeight="1" spans="1:23">
      <c r="A21" s="14" t="s">
        <v>471</v>
      </c>
      <c r="B21" s="14" t="s">
        <v>482</v>
      </c>
      <c r="C21" s="14" t="s">
        <v>481</v>
      </c>
      <c r="D21" s="14" t="s">
        <v>58</v>
      </c>
      <c r="E21" s="14" t="s">
        <v>79</v>
      </c>
      <c r="F21" s="14" t="s">
        <v>80</v>
      </c>
      <c r="G21" s="14" t="s">
        <v>475</v>
      </c>
      <c r="H21" s="14" t="s">
        <v>476</v>
      </c>
      <c r="I21" s="36">
        <v>3.5</v>
      </c>
      <c r="J21" s="36">
        <v>3.5</v>
      </c>
      <c r="K21" s="36">
        <v>3.5</v>
      </c>
      <c r="L21" s="36"/>
      <c r="M21" s="36"/>
      <c r="N21" s="36"/>
      <c r="O21" s="36"/>
      <c r="P21" s="14"/>
      <c r="Q21" s="36"/>
      <c r="R21" s="36"/>
      <c r="S21" s="36"/>
      <c r="T21" s="36"/>
      <c r="U21" s="36"/>
      <c r="V21" s="36"/>
      <c r="W21" s="36"/>
    </row>
    <row r="22" ht="23.25" customHeight="1" spans="1:23">
      <c r="A22" s="14" t="s">
        <v>471</v>
      </c>
      <c r="B22" s="14" t="s">
        <v>482</v>
      </c>
      <c r="C22" s="14" t="s">
        <v>481</v>
      </c>
      <c r="D22" s="14" t="s">
        <v>58</v>
      </c>
      <c r="E22" s="14" t="s">
        <v>79</v>
      </c>
      <c r="F22" s="14" t="s">
        <v>80</v>
      </c>
      <c r="G22" s="14" t="s">
        <v>483</v>
      </c>
      <c r="H22" s="14" t="s">
        <v>484</v>
      </c>
      <c r="I22" s="36">
        <v>2</v>
      </c>
      <c r="J22" s="36">
        <v>2</v>
      </c>
      <c r="K22" s="36">
        <v>2</v>
      </c>
      <c r="L22" s="36"/>
      <c r="M22" s="36"/>
      <c r="N22" s="36"/>
      <c r="O22" s="36"/>
      <c r="P22" s="14"/>
      <c r="Q22" s="36"/>
      <c r="R22" s="36"/>
      <c r="S22" s="36"/>
      <c r="T22" s="36"/>
      <c r="U22" s="36"/>
      <c r="V22" s="36"/>
      <c r="W22" s="36"/>
    </row>
    <row r="23" ht="23.25" customHeight="1" spans="1:23">
      <c r="A23" s="14" t="s">
        <v>471</v>
      </c>
      <c r="B23" s="14" t="s">
        <v>482</v>
      </c>
      <c r="C23" s="14" t="s">
        <v>481</v>
      </c>
      <c r="D23" s="14" t="s">
        <v>58</v>
      </c>
      <c r="E23" s="14" t="s">
        <v>79</v>
      </c>
      <c r="F23" s="14" t="s">
        <v>80</v>
      </c>
      <c r="G23" s="14" t="s">
        <v>477</v>
      </c>
      <c r="H23" s="14" t="s">
        <v>478</v>
      </c>
      <c r="I23" s="36">
        <v>6.389</v>
      </c>
      <c r="J23" s="36">
        <v>6.389</v>
      </c>
      <c r="K23" s="36">
        <v>6.39</v>
      </c>
      <c r="L23" s="36"/>
      <c r="M23" s="36"/>
      <c r="N23" s="36"/>
      <c r="O23" s="36"/>
      <c r="P23" s="14"/>
      <c r="Q23" s="36"/>
      <c r="R23" s="36"/>
      <c r="S23" s="36"/>
      <c r="T23" s="36"/>
      <c r="U23" s="36"/>
      <c r="V23" s="36"/>
      <c r="W23" s="36"/>
    </row>
    <row r="24" ht="23.25" customHeight="1" spans="1:23">
      <c r="A24" s="14" t="s">
        <v>471</v>
      </c>
      <c r="B24" s="14" t="s">
        <v>482</v>
      </c>
      <c r="C24" s="14" t="s">
        <v>481</v>
      </c>
      <c r="D24" s="14" t="s">
        <v>58</v>
      </c>
      <c r="E24" s="14" t="s">
        <v>79</v>
      </c>
      <c r="F24" s="14" t="s">
        <v>80</v>
      </c>
      <c r="G24" s="14" t="s">
        <v>485</v>
      </c>
      <c r="H24" s="14" t="s">
        <v>486</v>
      </c>
      <c r="I24" s="36">
        <v>1.9</v>
      </c>
      <c r="J24" s="36">
        <v>1.9</v>
      </c>
      <c r="K24" s="36">
        <v>1.9</v>
      </c>
      <c r="L24" s="36"/>
      <c r="M24" s="36"/>
      <c r="N24" s="36"/>
      <c r="O24" s="36"/>
      <c r="P24" s="14"/>
      <c r="Q24" s="36"/>
      <c r="R24" s="36"/>
      <c r="S24" s="36"/>
      <c r="T24" s="36"/>
      <c r="U24" s="36"/>
      <c r="V24" s="36"/>
      <c r="W24" s="36"/>
    </row>
    <row r="25" ht="23.25" customHeight="1" spans="1:23">
      <c r="A25" s="14" t="s">
        <v>471</v>
      </c>
      <c r="B25" s="14" t="s">
        <v>482</v>
      </c>
      <c r="C25" s="14" t="s">
        <v>481</v>
      </c>
      <c r="D25" s="14" t="s">
        <v>58</v>
      </c>
      <c r="E25" s="14" t="s">
        <v>79</v>
      </c>
      <c r="F25" s="14" t="s">
        <v>80</v>
      </c>
      <c r="G25" s="14" t="s">
        <v>425</v>
      </c>
      <c r="H25" s="14" t="s">
        <v>424</v>
      </c>
      <c r="I25" s="36">
        <v>10</v>
      </c>
      <c r="J25" s="36">
        <v>10</v>
      </c>
      <c r="K25" s="36">
        <v>10</v>
      </c>
      <c r="L25" s="36"/>
      <c r="M25" s="36"/>
      <c r="N25" s="36"/>
      <c r="O25" s="36"/>
      <c r="P25" s="14"/>
      <c r="Q25" s="36"/>
      <c r="R25" s="36"/>
      <c r="S25" s="36"/>
      <c r="T25" s="36"/>
      <c r="U25" s="36"/>
      <c r="V25" s="36"/>
      <c r="W25" s="36"/>
    </row>
    <row r="26" ht="23.25" customHeight="1" spans="1:23">
      <c r="A26" s="14" t="s">
        <v>471</v>
      </c>
      <c r="B26" s="14" t="s">
        <v>482</v>
      </c>
      <c r="C26" s="14" t="s">
        <v>481</v>
      </c>
      <c r="D26" s="14" t="s">
        <v>58</v>
      </c>
      <c r="E26" s="14" t="s">
        <v>79</v>
      </c>
      <c r="F26" s="14" t="s">
        <v>80</v>
      </c>
      <c r="G26" s="14" t="s">
        <v>428</v>
      </c>
      <c r="H26" s="14" t="s">
        <v>427</v>
      </c>
      <c r="I26" s="36">
        <v>35</v>
      </c>
      <c r="J26" s="36">
        <v>35</v>
      </c>
      <c r="K26" s="36">
        <v>35</v>
      </c>
      <c r="L26" s="36"/>
      <c r="M26" s="36"/>
      <c r="N26" s="36"/>
      <c r="O26" s="36"/>
      <c r="P26" s="14"/>
      <c r="Q26" s="36"/>
      <c r="R26" s="36"/>
      <c r="S26" s="36"/>
      <c r="T26" s="36"/>
      <c r="U26" s="36"/>
      <c r="V26" s="36"/>
      <c r="W26" s="36"/>
    </row>
    <row r="27" ht="23.25" customHeight="1" spans="1:23">
      <c r="A27" s="14" t="s">
        <v>471</v>
      </c>
      <c r="B27" s="14" t="s">
        <v>482</v>
      </c>
      <c r="C27" s="14" t="s">
        <v>481</v>
      </c>
      <c r="D27" s="14" t="s">
        <v>58</v>
      </c>
      <c r="E27" s="14" t="s">
        <v>79</v>
      </c>
      <c r="F27" s="14" t="s">
        <v>80</v>
      </c>
      <c r="G27" s="14" t="s">
        <v>487</v>
      </c>
      <c r="H27" s="14" t="s">
        <v>488</v>
      </c>
      <c r="I27" s="36">
        <v>11.52</v>
      </c>
      <c r="J27" s="36">
        <v>11.52</v>
      </c>
      <c r="K27" s="36">
        <v>11.52</v>
      </c>
      <c r="L27" s="36"/>
      <c r="M27" s="36"/>
      <c r="N27" s="36"/>
      <c r="O27" s="36"/>
      <c r="P27" s="14"/>
      <c r="Q27" s="36"/>
      <c r="R27" s="36"/>
      <c r="S27" s="36"/>
      <c r="T27" s="36"/>
      <c r="U27" s="36"/>
      <c r="V27" s="36"/>
      <c r="W27" s="36"/>
    </row>
    <row r="28" ht="23.25" customHeight="1" spans="1:23">
      <c r="A28" s="14" t="s">
        <v>471</v>
      </c>
      <c r="B28" s="14" t="s">
        <v>482</v>
      </c>
      <c r="C28" s="14" t="s">
        <v>481</v>
      </c>
      <c r="D28" s="14" t="s">
        <v>58</v>
      </c>
      <c r="E28" s="14" t="s">
        <v>79</v>
      </c>
      <c r="F28" s="14" t="s">
        <v>80</v>
      </c>
      <c r="G28" s="14" t="s">
        <v>479</v>
      </c>
      <c r="H28" s="14" t="s">
        <v>480</v>
      </c>
      <c r="I28" s="36">
        <v>33.9737</v>
      </c>
      <c r="J28" s="36">
        <v>33.9737</v>
      </c>
      <c r="K28" s="36">
        <v>33.9737</v>
      </c>
      <c r="L28" s="36"/>
      <c r="M28" s="36"/>
      <c r="N28" s="36"/>
      <c r="O28" s="36"/>
      <c r="P28" s="14"/>
      <c r="Q28" s="36"/>
      <c r="R28" s="36"/>
      <c r="S28" s="36"/>
      <c r="T28" s="36"/>
      <c r="U28" s="36"/>
      <c r="V28" s="36"/>
      <c r="W28" s="36"/>
    </row>
    <row r="29" ht="23.25" customHeight="1" spans="1:23">
      <c r="A29" s="14" t="s">
        <v>471</v>
      </c>
      <c r="B29" s="14" t="s">
        <v>482</v>
      </c>
      <c r="C29" s="14" t="s">
        <v>481</v>
      </c>
      <c r="D29" s="14" t="s">
        <v>58</v>
      </c>
      <c r="E29" s="14" t="s">
        <v>79</v>
      </c>
      <c r="F29" s="14" t="s">
        <v>80</v>
      </c>
      <c r="G29" s="14" t="s">
        <v>489</v>
      </c>
      <c r="H29" s="14" t="s">
        <v>490</v>
      </c>
      <c r="I29" s="36">
        <v>4.148</v>
      </c>
      <c r="J29" s="36">
        <v>4.148</v>
      </c>
      <c r="K29" s="36">
        <v>4.15</v>
      </c>
      <c r="L29" s="36"/>
      <c r="M29" s="36"/>
      <c r="N29" s="36"/>
      <c r="O29" s="36"/>
      <c r="P29" s="14"/>
      <c r="Q29" s="36"/>
      <c r="R29" s="36"/>
      <c r="S29" s="36"/>
      <c r="T29" s="36"/>
      <c r="U29" s="36"/>
      <c r="V29" s="36"/>
      <c r="W29" s="36"/>
    </row>
    <row r="30" ht="18.75" customHeight="1" spans="1:23">
      <c r="A30" s="143" t="s">
        <v>105</v>
      </c>
      <c r="B30" s="144"/>
      <c r="C30" s="144"/>
      <c r="D30" s="144"/>
      <c r="E30" s="144"/>
      <c r="F30" s="144"/>
      <c r="G30" s="144"/>
      <c r="H30" s="145"/>
      <c r="I30" s="36">
        <v>244.723</v>
      </c>
      <c r="J30" s="36">
        <v>144.723</v>
      </c>
      <c r="K30" s="36">
        <v>144.723</v>
      </c>
      <c r="L30" s="36"/>
      <c r="M30" s="36"/>
      <c r="N30" s="36"/>
      <c r="O30" s="36"/>
      <c r="P30" s="36"/>
      <c r="Q30" s="36"/>
      <c r="R30" s="36">
        <v>100</v>
      </c>
      <c r="S30" s="36"/>
      <c r="T30" s="36"/>
      <c r="U30" s="36"/>
      <c r="V30" s="36"/>
      <c r="W30" s="36">
        <v>100</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751388888888889" right="0.751388888888889" top="1" bottom="1"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倔强1413938829</cp:lastModifiedBy>
  <dcterms:created xsi:type="dcterms:W3CDTF">2024-01-27T05:15:00Z</dcterms:created>
  <dcterms:modified xsi:type="dcterms:W3CDTF">2024-07-17T13:06:12Z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E694AF1E40AB48F0AE1B781C623E2DA4_13</vt:lpwstr>
  </property>
  <property fmtid="{D5CDD505-2E9C-101B-9397-08002B2CF9AE}" pid="4" name="KSOReadingLayout">
    <vt:bool>true</vt:bool>
  </property>
</Properties>
</file>