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10"/>
  </bookViews>
  <sheets>
    <sheet name="财务收支预算总表01-1" sheetId="1" r:id="rId1"/>
    <sheet name="部门收入预算表01-2" sheetId="2" r:id="rId2"/>
    <sheet name="部门支出预算表01-03" sheetId="3" r:id="rId3"/>
    <sheet name="财政拨款收支预算总表02-1" sheetId="4" r:id="rId4"/>
    <sheet name="一般公共预算支出预算表（按功能科目分类）02-2" sheetId="5" r:id="rId5"/>
    <sheet name="一般公共预算支出预算明细表（按经济科目分类）02-3" sheetId="6" r:id="rId6"/>
    <sheet name="一般公共预算“三公”经费支出预算表03" sheetId="7" r:id="rId7"/>
    <sheet name="基本支出预算表（人员类.运转类公用经费项目）04" sheetId="8" r:id="rId8"/>
    <sheet name="项目支出预算表（其他运转类.特定目标类项目）05-1" sheetId="9" r:id="rId9"/>
    <sheet name="项目支出绩效目标表（本次下达）05-2" sheetId="10" r:id="rId10"/>
    <sheet name="项目支出绩效目标表（另文下达）05-3" sheetId="11" r:id="rId11"/>
    <sheet name="政府性基金预算支出预算表06" sheetId="12" r:id="rId12"/>
    <sheet name="国有资本经营预算支出预算表07" sheetId="13" r:id="rId13"/>
    <sheet name="部门政府采购预算表08-1" sheetId="14" r:id="rId14"/>
    <sheet name="政府购买服务预算表08 -2表" sheetId="15" r:id="rId15"/>
    <sheet name="市对下转移支付预算表9-1" sheetId="16" r:id="rId16"/>
    <sheet name="市对下转移支付绩效目标表9-2" sheetId="17" r:id="rId17"/>
    <sheet name="新增资产配置表10" sheetId="18" r:id="rId18"/>
    <sheet name="上级补助项目支出预算表11" sheetId="19" r:id="rId19"/>
    <sheet name="部门项目中期规划预算表12" sheetId="20" r:id="rId20"/>
  </sheets>
  <definedNames>
    <definedName name="_xlnm.Print_Titles" localSheetId="0">'财务收支预算总表01-1'!$A:$A,'财务收支预算总表01-1'!$1:$1</definedName>
    <definedName name="_xlnm.Print_Titles" localSheetId="1">'部门收入预算表01-2'!$A:$A,'部门收入预算表01-2'!$1:$1</definedName>
    <definedName name="_xlnm.Print_Titles" localSheetId="2">'部门支出预算表01-03'!$A:$A,'部门支出预算表01-03'!$1:$1</definedName>
    <definedName name="_xlnm.Print_Titles" localSheetId="3">'财政拨款收支预算总表02-1'!$A:$A,'财政拨款收支预算总表02-1'!$1:$1</definedName>
    <definedName name="_xlnm.Print_Titles" localSheetId="4">'一般公共预算支出预算表（按功能科目分类）02-2'!$A:$A,'一般公共预算支出预算表（按功能科目分类）02-2'!$1:$1</definedName>
    <definedName name="_xlnm.Print_Titles" localSheetId="5">'一般公共预算支出预算明细表（按经济科目分类）02-3'!$A:$A,'一般公共预算支出预算明细表（按经济科目分类）02-3'!$1:$1</definedName>
    <definedName name="_xlnm.Print_Titles" localSheetId="6">一般公共预算“三公”经费支出预算表03!$A:$A,一般公共预算“三公”经费支出预算表03!$1:$1</definedName>
    <definedName name="_xlnm.Print_Titles" localSheetId="7">'基本支出预算表（人员类.运转类公用经费项目）04'!$A:$A,'基本支出预算表（人员类.运转类公用经费项目）04'!$1:$1</definedName>
    <definedName name="_xlnm.Print_Titles" localSheetId="8">'项目支出预算表（其他运转类.特定目标类项目）05-1'!$A:$A,'项目支出预算表（其他运转类.特定目标类项目）05-1'!$1:$1</definedName>
    <definedName name="_xlnm.Print_Titles" localSheetId="9">'项目支出绩效目标表（本次下达）05-2'!$A:$A,'项目支出绩效目标表（本次下达）05-2'!$1:$1</definedName>
    <definedName name="_xlnm.Print_Titles" localSheetId="10">'项目支出绩效目标表（另文下达）05-3'!$A:$A,'项目支出绩效目标表（另文下达）05-3'!$1:$1</definedName>
    <definedName name="_xlnm.Print_Titles" localSheetId="11">政府性基金预算支出预算表06!$A:$A,政府性基金预算支出预算表06!$1:$1</definedName>
    <definedName name="_xlnm.Print_Titles" localSheetId="12">国有资本经营预算支出预算表07!$A:$A,国有资本经营预算支出预算表07!$1:$1</definedName>
    <definedName name="_xlnm.Print_Titles" localSheetId="13">'部门政府采购预算表08-1'!$A:$A,'部门政府采购预算表08-1'!$1:$1</definedName>
    <definedName name="_xlnm.Print_Titles" localSheetId="15">'市对下转移支付预算表9-1'!$A:$A,'市对下转移支付预算表9-1'!$1:$1</definedName>
    <definedName name="_xlnm.Print_Titles" localSheetId="16">'市对下转移支付绩效目标表9-2'!$A:$A,'市对下转移支付绩效目标表9-2'!$1:$1</definedName>
    <definedName name="_xlnm.Print_Titles" localSheetId="17">新增资产配置表10!$A:$A,新增资产配置表10!$1:$1</definedName>
    <definedName name="_xlnm.Print_Titles" localSheetId="18">上级补助项目支出预算表11!$A:$A,上级补助项目支出预算表11!$1:$1</definedName>
    <definedName name="_xlnm.Print_Titles" localSheetId="19">部门项目中期规划预算表12!$A:$A,部门项目中期规划预算表12!$1:$1</definedName>
    <definedName name="_xlnm.Print_Titles" localSheetId="14">'政府购买服务预算表08 -2表'!$A:$A,'政府购买服务预算表08 -2表'!$1:$1</definedName>
  </definedNames>
  <calcPr calcId="144525"/>
</workbook>
</file>

<file path=xl/sharedStrings.xml><?xml version="1.0" encoding="utf-8"?>
<sst xmlns="http://schemas.openxmlformats.org/spreadsheetml/2006/main" count="958" uniqueCount="387">
  <si>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</si>
  <si>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</si>
  <si>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</si>
  <si>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</si>
  <si>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</si>
  <si>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</si>
  <si>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</si>
  <si>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</si>
  <si>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</si>
  <si>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</si>
  <si>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</si>
  <si>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</si>
  <si>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</si>
  <si>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</si>
  <si>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</si>
  <si>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</si>
  <si>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</si>
  <si>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</si>
  <si>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</si>
  <si>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</si>
  <si>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</si>
  <si>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</si>
  <si>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</si>
  <si>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</si>
  <si>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</si>
  <si>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</si>
  <si>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</si>
  <si>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</si>
  <si>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</si>
  <si>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</si>
  <si>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</si>
  <si>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</si>
  <si>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</si>
  <si>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</si>
  <si>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</si>
  <si>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</si>
  <si>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</si>
  <si>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</si>
  <si>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</si>
  <si>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</si>
  <si>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</si>
  <si>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</si>
  <si>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123006</t>
  </si>
  <si>
    <t>曲靖市交通工程质量安全监督站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</si>
  <si>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</si>
  <si>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</si>
  <si>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</si>
  <si>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</si>
  <si>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</si>
  <si>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</si>
  <si>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</si>
  <si>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</si>
  <si>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</si>
  <si>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</si>
  <si>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</si>
  <si>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</si>
  <si>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</si>
  <si>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</si>
  <si>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</si>
  <si>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</si>
  <si>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</si>
  <si>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</si>
  <si>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</si>
  <si>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</si>
  <si>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</si>
  <si>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</si>
  <si>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</si>
  <si>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</si>
  <si>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</si>
  <si>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</si>
  <si>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</si>
  <si>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</si>
  <si>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</si>
  <si>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</si>
  <si>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</si>
  <si>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</si>
  <si>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214</t>
  </si>
  <si>
    <t>交通运输支出</t>
  </si>
  <si>
    <t>21401</t>
  </si>
  <si>
    <t>公路水路运输</t>
  </si>
  <si>
    <t>2140199</t>
  </si>
  <si>
    <t>其他公路水路运输支出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</si>
  <si>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</si>
  <si>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</si>
  <si>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</si>
  <si>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</si>
  <si>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</si>
  <si>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</si>
  <si>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</si>
  <si>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</si>
  <si>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</si>
  <si>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</si>
  <si>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</si>
  <si>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</si>
  <si>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</si>
  <si>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</si>
  <si>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</si>
  <si>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</si>
  <si>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</si>
  <si>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</si>
  <si>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</si>
  <si>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</si>
  <si>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</si>
  <si>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</si>
  <si>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</si>
  <si>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</si>
  <si>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</si>
  <si>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</si>
  <si>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</si>
  <si>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</si>
  <si>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</si>
  <si>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</si>
  <si>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一般公共预算支出预算明细表（按经济科目分类）</t>
  </si>
  <si>
    <r>
      <rPr>
        <sz val="10.5"/>
        <rFont val="宋体"/>
        <charset val="134"/>
      </rPr>
      <t>支</t>
    </r>
    <r>
      <rPr>
        <sz val="10.5"/>
        <rFont val="normal"/>
        <charset val="134"/>
      </rPr>
      <t xml:space="preserve">        </t>
    </r>
    <r>
      <rPr>
        <sz val="10.5"/>
        <rFont val="宋体"/>
        <charset val="134"/>
      </rPr>
      <t>出</t>
    </r>
  </si>
  <si>
    <t>政府预算支出经济分类科目</t>
  </si>
  <si>
    <t>社会保险基金预算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</si>
  <si>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</si>
  <si>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</si>
  <si>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</si>
  <si>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</si>
  <si>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</si>
  <si>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</si>
  <si>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</si>
  <si>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</si>
  <si>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</si>
  <si>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</si>
  <si>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</si>
  <si>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</si>
  <si>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</si>
  <si>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</si>
  <si>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</si>
  <si>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</si>
  <si>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</si>
  <si>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</si>
  <si>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</si>
  <si>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</si>
  <si>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</si>
  <si>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</si>
  <si>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</si>
  <si>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</si>
  <si>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</si>
  <si>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</si>
  <si>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</si>
  <si>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</si>
  <si>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502</t>
  </si>
  <si>
    <t>机关商品和服务支出</t>
  </si>
  <si>
    <t>02</t>
  </si>
  <si>
    <t>津贴补贴</t>
  </si>
  <si>
    <t>办公经费</t>
  </si>
  <si>
    <t>03</t>
  </si>
  <si>
    <t>奖金</t>
  </si>
  <si>
    <t>会议费</t>
  </si>
  <si>
    <t>07</t>
  </si>
  <si>
    <t>绩效工资</t>
  </si>
  <si>
    <t>培训费</t>
  </si>
  <si>
    <t>08</t>
  </si>
  <si>
    <t>机关事业单位基本养老保险缴费</t>
  </si>
  <si>
    <t>505</t>
  </si>
  <si>
    <t>对事业单位经常性补助</t>
  </si>
  <si>
    <t>09</t>
  </si>
  <si>
    <t>职业年金缴费</t>
  </si>
  <si>
    <t>职工基本医疗保险缴费</t>
  </si>
  <si>
    <t>商品和服务支出</t>
  </si>
  <si>
    <t>公务员医疗补助缴费</t>
  </si>
  <si>
    <t>509</t>
  </si>
  <si>
    <t>对个人和家庭的补助</t>
  </si>
  <si>
    <t>其他社会保障缴费</t>
  </si>
  <si>
    <t>社会福利和救助</t>
  </si>
  <si>
    <t>05</t>
  </si>
  <si>
    <t>离退休费</t>
  </si>
  <si>
    <t>302</t>
  </si>
  <si>
    <t>办公费</t>
  </si>
  <si>
    <t>差旅费</t>
  </si>
  <si>
    <t>15</t>
  </si>
  <si>
    <t>16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</si>
  <si>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</si>
  <si>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</si>
  <si>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</si>
  <si>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</si>
  <si>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</si>
  <si>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</si>
  <si>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</si>
  <si>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</si>
  <si>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303</t>
  </si>
  <si>
    <t>退休费</t>
  </si>
  <si>
    <t>生活补助</t>
  </si>
  <si>
    <t>医疗费补助</t>
  </si>
  <si>
    <r>
      <rPr>
        <sz val="10.5"/>
        <rFont val="宋体"/>
        <charset val="134"/>
      </rPr>
      <t>支</t>
    </r>
    <r>
      <rPr>
        <sz val="10.5"/>
        <rFont val="normal"/>
        <charset val="134"/>
      </rPr>
      <t xml:space="preserve"> </t>
    </r>
    <r>
      <rPr>
        <sz val="10.5"/>
        <rFont val="宋体"/>
        <charset val="134"/>
      </rPr>
      <t>出</t>
    </r>
    <r>
      <rPr>
        <sz val="10.5"/>
        <rFont val="normal"/>
        <charset val="134"/>
      </rPr>
      <t xml:space="preserve"> </t>
    </r>
    <r>
      <rPr>
        <sz val="10.5"/>
        <rFont val="宋体"/>
        <charset val="134"/>
      </rPr>
      <t>总</t>
    </r>
    <r>
      <rPr>
        <sz val="10.5"/>
        <rFont val="normal"/>
        <charset val="134"/>
      </rPr>
      <t xml:space="preserve"> </t>
    </r>
    <r>
      <rPr>
        <sz val="10.5"/>
        <rFont val="宋体"/>
        <charset val="134"/>
      </rPr>
      <t>计</t>
    </r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</si>
  <si>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</si>
  <si>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</si>
  <si>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</si>
  <si>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</si>
  <si>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</si>
  <si>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</si>
  <si>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</si>
  <si>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</si>
  <si>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说明：曲靖市交通工程质量安全监督站无一般公共预算“三公”经费支出预算，故此表为空表。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</si>
  <si>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</si>
  <si>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</si>
  <si>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</si>
  <si>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</si>
  <si>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</si>
  <si>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</si>
  <si>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</si>
  <si>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</si>
  <si>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</si>
  <si>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</si>
  <si>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</si>
  <si>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</si>
  <si>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</si>
  <si>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</si>
  <si>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</si>
  <si>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</si>
  <si>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</si>
  <si>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</si>
  <si>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</si>
  <si>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</si>
  <si>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530300210000000025560</t>
  </si>
  <si>
    <t>事业人员支出工资</t>
  </si>
  <si>
    <t>30101</t>
  </si>
  <si>
    <t>30102</t>
  </si>
  <si>
    <t>30107</t>
  </si>
  <si>
    <t>530300231100001527155</t>
  </si>
  <si>
    <t>事业人员参照公务员规范后绩效奖</t>
  </si>
  <si>
    <t>530300210000000025570</t>
  </si>
  <si>
    <t>社会保障缴费（养老保险）</t>
  </si>
  <si>
    <t>30108</t>
  </si>
  <si>
    <t>530300210000000025567</t>
  </si>
  <si>
    <t>社会保障缴费（基本医疗保险）</t>
  </si>
  <si>
    <t>30110</t>
  </si>
  <si>
    <t>530300210000000025566</t>
  </si>
  <si>
    <t>社会保障缴费（工伤保险）</t>
  </si>
  <si>
    <t>30112</t>
  </si>
  <si>
    <t>530300210000000025569</t>
  </si>
  <si>
    <t>社会保障缴费（失业保险）</t>
  </si>
  <si>
    <t>530300210000000025565</t>
  </si>
  <si>
    <t>社会保障缴费（附加商业险）</t>
  </si>
  <si>
    <t>530300210000000025573</t>
  </si>
  <si>
    <t>社会保障缴费（住房公积金）</t>
  </si>
  <si>
    <t>30113</t>
  </si>
  <si>
    <t>530300210000000025582</t>
  </si>
  <si>
    <t>一般公用经费</t>
  </si>
  <si>
    <t>30201</t>
  </si>
  <si>
    <t>30211</t>
  </si>
  <si>
    <t>530300221100000683250</t>
  </si>
  <si>
    <t>退休公用经费</t>
  </si>
  <si>
    <t>530300210000000025581</t>
  </si>
  <si>
    <t>30216</t>
  </si>
  <si>
    <t>530300210000000025577</t>
  </si>
  <si>
    <t>30228</t>
  </si>
  <si>
    <t>530300210000000025578</t>
  </si>
  <si>
    <t>30229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</si>
  <si>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</si>
  <si>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</si>
  <si>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</si>
  <si>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</si>
  <si>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</si>
  <si>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</si>
  <si>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</si>
  <si>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说明：曲靖市交通工程质量安全监督站无项目支出预算（其他运转类.特定目标类项目），故此表为空表。</t>
  </si>
  <si>
    <t>预算05-2表</t>
  </si>
  <si>
    <t>项目支出绩效目标表（本次下达）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</si>
  <si>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</si>
  <si>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</si>
  <si>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</si>
  <si>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</si>
  <si>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</si>
  <si>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</si>
  <si>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</si>
  <si>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</si>
  <si>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</si>
  <si>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</si>
  <si>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无</t>
  </si>
  <si>
    <t>重点对高速公路建设工程施工的基层监管部门、企业或生产经营单位、工程建设项目业主、施工和监理单位，生产经营或施工作业场所，以及交通运输系统单位自身安全5个重点领域进行督查，覆盖全市10个县（市、区）及在建监管领域建设项目，由站长领导安排部署每季度召开一次安全生产会议；每年至少一次对各在建高速公路建设项目进行质量安全综合督查；根据市委、市政府和云南省交通运输厅等有关上级的要求，针对重点时段、重大活动、重点领域适时加大力度、加大频次、加大覆盖面组织开展质量安全监督检查，并对各县（市、区）扶贫农村公路进行一次质量安全督查，同时按照2024年度质量安全监督工作计划完成相关工作。</t>
  </si>
  <si>
    <t>产出指标</t>
  </si>
  <si>
    <t/>
  </si>
  <si>
    <t>空</t>
  </si>
  <si>
    <t>数量指标</t>
  </si>
  <si>
    <t>对在建高速公路进行质量安全检查</t>
  </si>
  <si>
    <t>=</t>
  </si>
  <si>
    <t>次</t>
  </si>
  <si>
    <t>定量指标</t>
  </si>
  <si>
    <t>相关计划</t>
  </si>
  <si>
    <t>对在建高速公路完成2次平安工地考评</t>
  </si>
  <si>
    <t>九月认真开展质量月活动</t>
  </si>
  <si>
    <t>完成对监理、试验检测单位的信用评价</t>
  </si>
  <si>
    <t>对在建高速公路进行质量安全综合督查</t>
  </si>
  <si>
    <t>完成检查报告数量</t>
  </si>
  <si>
    <t>质量指标</t>
  </si>
  <si>
    <t>检查（核查）覆盖率</t>
  </si>
  <si>
    <t>&gt;=</t>
  </si>
  <si>
    <t>95</t>
  </si>
  <si>
    <t>%</t>
  </si>
  <si>
    <t>时效指标</t>
  </si>
  <si>
    <t>检测及时率</t>
  </si>
  <si>
    <t>效益指标</t>
  </si>
  <si>
    <t>经济效益指标</t>
  </si>
  <si>
    <t>对经济发展的促进作用</t>
  </si>
  <si>
    <t>80%</t>
  </si>
  <si>
    <t>反映项目实施对经济促进作用</t>
  </si>
  <si>
    <t>社会效益指标</t>
  </si>
  <si>
    <t>检查（核查）结果公开率</t>
  </si>
  <si>
    <t>100</t>
  </si>
  <si>
    <t>反映项目实施对公共服务水平的改善情况</t>
  </si>
  <si>
    <t>可持续影响指标</t>
  </si>
  <si>
    <t>问题整改落实率</t>
  </si>
  <si>
    <t>反映检查核查发现问题的整改落实情况</t>
  </si>
  <si>
    <t>满意度指标</t>
  </si>
  <si>
    <t>服务对象满意度指标</t>
  </si>
  <si>
    <t>受益对象满意度</t>
  </si>
  <si>
    <t>90%</t>
  </si>
  <si>
    <t>反映项目实施群众满意度</t>
  </si>
  <si>
    <t>预算05-3表</t>
  </si>
  <si>
    <t>项目支出绩效目标表（另文下达）</t>
  </si>
  <si>
    <t>说明：曲靖市交通工程质量安全监督站无项目支出绩效目标（另文下达），故此表为空表。</t>
  </si>
  <si>
    <t>预算06表</t>
  </si>
  <si>
    <t>政府性基金预算支出预算表</t>
  </si>
  <si>
    <t>单位名称：预算科</t>
  </si>
  <si>
    <t>单位名称</t>
  </si>
  <si>
    <t>本年政府性基金预算支出</t>
  </si>
  <si>
    <t>说明 ：曲靖市交通工程质量安全监督站无政府性基金预算支出，故此表为空表。</t>
  </si>
  <si>
    <t>预算07表</t>
  </si>
  <si>
    <t>国有资本经营预算支出预算表</t>
  </si>
  <si>
    <t>本年国有资本经营预算支出</t>
  </si>
  <si>
    <t>说明：曲靖市交通工程质量安全监督站无国有资本经营预算支出，故此表为空表。</t>
  </si>
  <si>
    <t>预算08-1表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</si>
  <si>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</si>
  <si>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</si>
  <si>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</si>
  <si>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</si>
  <si>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</si>
  <si>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</si>
  <si>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</si>
  <si>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</si>
  <si>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</si>
  <si>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</si>
  <si>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说明：曲靖市交通工程质量安全监督站无部门政府采购预算，故此表为空表。</t>
  </si>
  <si>
    <t>预算08-2表</t>
  </si>
  <si>
    <t>政府购买服务预算表</t>
  </si>
  <si>
    <t>单位名称：曲靖市交通工程质量安全监督站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</si>
  <si>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</si>
  <si>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</si>
  <si>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</si>
  <si>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</si>
  <si>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</si>
  <si>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</si>
  <si>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说明：曲靖市交通工程质量安全监督站无政府购买服务预算，故此表为空表。</t>
  </si>
  <si>
    <t>预算09-1表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</si>
  <si>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</si>
  <si>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</si>
  <si>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</si>
  <si>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</si>
  <si>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</si>
  <si>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</si>
  <si>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</si>
  <si>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</si>
  <si>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</si>
  <si>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</si>
  <si>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</si>
  <si>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</si>
  <si>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</si>
  <si>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</si>
  <si>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说明：曲靖市交通工程质量安全监督站无市对下转移支付预算，故此表为空表。</t>
  </si>
  <si>
    <t>预算09-2表</t>
  </si>
  <si>
    <t>市对下转移支付绩效目标表</t>
  </si>
  <si>
    <t>说明：曲靖市交通工程质量安全监督站无市对下转移支付绩效目标，故此表为空表。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</si>
  <si>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</si>
  <si>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</si>
  <si>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</si>
  <si>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</si>
  <si>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</si>
  <si>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</si>
  <si>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财政部门批复数（万元）</t>
  </si>
  <si>
    <t>单价</t>
  </si>
  <si>
    <t>金额</t>
  </si>
  <si>
    <t>说明 ：曲靖市交通工程质量安全监督站无新增资产，故此表为空表。</t>
  </si>
  <si>
    <t>预算11表</t>
  </si>
  <si>
    <t>上级补助项目支出预算表</t>
  </si>
  <si>
    <t>上级补助</t>
  </si>
  <si>
    <t>说明：曲靖市交通工程质量安全监督站无上级补助项目支出预算,故此表为空表。</t>
  </si>
  <si>
    <t>预算12表</t>
  </si>
  <si>
    <t>部门项目中期规划预算表</t>
  </si>
  <si>
    <t>项目级次</t>
  </si>
  <si>
    <t>2024年</t>
  </si>
  <si>
    <t>2025年</t>
  </si>
  <si>
    <t>2026年</t>
  </si>
  <si>
    <t>说明：曲靖市交通工程质量安全监督站无部门项目中期规划预算,故此表为空表。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</si>
</sst>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0.00_);[Red]\-0.00\ "/>
    <numFmt numFmtId="179" formatCode="hh:mm:ss"/>
    <numFmt numFmtId="180" formatCode="#,##0;\-#,##0;;@"/>
    <numFmt numFmtId="181" formatCode="#,##0.00;\-#,##0.00;;@"/>
  </numFmts>
  <fonts count="60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2"/>
      <color rgb="FF000000"/>
      <name val="方正小标宋简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1"/>
      <name val="宋体"/>
      <charset val="134"/>
      <scheme val="minor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sz val="11"/>
      <color rgb="FFFF0000"/>
      <name val="宋体"/>
      <charset val="134"/>
      <scheme val="minor"/>
    </font>
    <font>
      <b/>
      <sz val="9"/>
      <name val="宋体"/>
      <charset val="134"/>
    </font>
    <font>
      <sz val="10"/>
      <name val="Arial"/>
      <charset val="134"/>
    </font>
    <font>
      <sz val="20"/>
      <name val="宋体"/>
      <charset val="134"/>
    </font>
    <font>
      <sz val="20"/>
      <name val="Microsoft Sans Serif"/>
      <charset val="134"/>
    </font>
    <font>
      <sz val="10.5"/>
      <name val="宋体"/>
      <charset val="134"/>
    </font>
    <font>
      <sz val="10.5"/>
      <name val="normal"/>
      <charset val="134"/>
    </font>
    <font>
      <sz val="10.5"/>
      <name val="SimSun"/>
      <charset val="134"/>
    </font>
    <font>
      <sz val="9"/>
      <color rgb="FFFF0000"/>
      <name val="宋体"/>
      <charset val="134"/>
    </font>
    <font>
      <sz val="10.5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sz val="10.5"/>
      <color rgb="FF000000"/>
      <name val="normal"/>
      <charset val="134"/>
    </font>
    <font>
      <sz val="9"/>
      <color rgb="FF000000"/>
      <name val="Microsoft YaHei UI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rgb="FF000000"/>
      <name val="宋体"/>
      <charset val="134"/>
    </font>
    <font>
      <b/>
      <sz val="10"/>
      <color rgb="FF000000"/>
      <name val="宋体"/>
      <charset val="134"/>
    </font>
    <font>
      <sz val="20"/>
      <color rgb="FF000000"/>
      <name val="Microsoft Sans Serif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666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0" borderId="0">
      <alignment horizontal="right"/>
    </xf>
    <xf numFmtId="0" fontId="4" fillId="0" borderId="7">
      <alignment horizontal="center" vertical="center"/>
      <protection locked="0"/>
    </xf>
    <xf numFmtId="0" fontId="4" fillId="0" borderId="9">
      <alignment horizontal="center" vertical="center" wrapText="1"/>
    </xf>
    <xf numFmtId="0" fontId="4" fillId="0" borderId="5">
      <alignment horizontal="center" vertical="center"/>
      <protection locked="0"/>
    </xf>
    <xf numFmtId="0" fontId="1" fillId="0" borderId="0">
      <alignment horizontal="right" vertical="center"/>
      <protection locked="0"/>
    </xf>
    <xf numFmtId="44" fontId="0" fillId="0" borderId="0" applyFont="0" applyFill="0" applyBorder="0" applyAlignment="0" applyProtection="0">
      <alignment vertical="center"/>
    </xf>
    <xf numFmtId="0" fontId="34" fillId="0" borderId="0">
      <alignment horizontal="center" vertical="center"/>
    </xf>
    <xf numFmtId="0" fontId="4" fillId="0" borderId="0"/>
    <xf numFmtId="0" fontId="37" fillId="0" borderId="0">
      <alignment vertical="top"/>
      <protection locked="0"/>
    </xf>
    <xf numFmtId="0" fontId="38" fillId="2" borderId="20" applyNumberFormat="0" applyAlignment="0" applyProtection="0">
      <alignment vertical="center"/>
    </xf>
    <xf numFmtId="49" fontId="4" fillId="0" borderId="7">
      <alignment horizontal="center" vertical="center" wrapText="1"/>
    </xf>
    <xf numFmtId="0" fontId="1" fillId="0" borderId="2">
      <alignment horizontal="center" vertical="center" wrapText="1"/>
      <protection locked="0"/>
    </xf>
    <xf numFmtId="0" fontId="39" fillId="3" borderId="0" applyNumberFormat="0" applyBorder="0" applyAlignment="0" applyProtection="0">
      <alignment vertical="center"/>
    </xf>
    <xf numFmtId="0" fontId="4" fillId="0" borderId="1">
      <alignment horizontal="center" vertical="center"/>
    </xf>
    <xf numFmtId="0" fontId="1" fillId="0" borderId="4">
      <alignment horizontal="center" vertical="center"/>
      <protection locked="0"/>
    </xf>
    <xf numFmtId="41" fontId="0" fillId="0" borderId="0" applyFont="0" applyFill="0" applyBorder="0" applyAlignment="0" applyProtection="0">
      <alignment vertical="center"/>
    </xf>
    <xf numFmtId="0" fontId="4" fillId="0" borderId="0"/>
    <xf numFmtId="4" fontId="3" fillId="0" borderId="11">
      <alignment horizontal="right" vertical="center"/>
      <protection locked="0"/>
    </xf>
    <xf numFmtId="0" fontId="4" fillId="0" borderId="0">
      <alignment horizontal="left" vertical="center"/>
      <protection locked="0"/>
    </xf>
    <xf numFmtId="176" fontId="9" fillId="0" borderId="1">
      <alignment horizontal="right" vertical="center"/>
    </xf>
    <xf numFmtId="0" fontId="40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0" borderId="11">
      <alignment horizontal="center" vertical="center"/>
    </xf>
    <xf numFmtId="0" fontId="41" fillId="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" fillId="0" borderId="7">
      <alignment horizontal="center" vertical="center" wrapText="1"/>
      <protection locked="0"/>
    </xf>
    <xf numFmtId="9" fontId="0" fillId="0" borderId="0" applyFont="0" applyFill="0" applyBorder="0" applyAlignment="0" applyProtection="0">
      <alignment vertical="center"/>
    </xf>
    <xf numFmtId="0" fontId="1" fillId="0" borderId="1">
      <alignment horizontal="center" vertical="center"/>
      <protection locked="0"/>
    </xf>
    <xf numFmtId="0" fontId="3" fillId="0" borderId="1">
      <alignment horizontal="right" vertical="center" wrapText="1"/>
    </xf>
    <xf numFmtId="0" fontId="4" fillId="0" borderId="10">
      <alignment horizontal="center" vertical="center" wrapText="1"/>
      <protection locked="0"/>
    </xf>
    <xf numFmtId="0" fontId="3" fillId="0" borderId="11">
      <alignment horizontal="left" vertical="center"/>
    </xf>
    <xf numFmtId="0" fontId="43" fillId="0" borderId="0" applyNumberFormat="0" applyFill="0" applyBorder="0" applyAlignment="0" applyProtection="0">
      <alignment vertical="center"/>
    </xf>
    <xf numFmtId="0" fontId="3" fillId="0" borderId="0">
      <alignment vertical="top"/>
      <protection locked="0"/>
    </xf>
    <xf numFmtId="0" fontId="4" fillId="0" borderId="8">
      <alignment horizontal="center" vertical="center"/>
    </xf>
    <xf numFmtId="0" fontId="37" fillId="0" borderId="0">
      <alignment vertical="top"/>
      <protection locked="0"/>
    </xf>
    <xf numFmtId="0" fontId="4" fillId="0" borderId="9">
      <alignment horizontal="center" vertical="center" wrapText="1"/>
      <protection locked="0"/>
    </xf>
    <xf numFmtId="0" fontId="3" fillId="0" borderId="0">
      <alignment horizontal="right" vertical="center"/>
    </xf>
    <xf numFmtId="0" fontId="0" fillId="7" borderId="21" applyNumberFormat="0" applyFont="0" applyAlignment="0" applyProtection="0">
      <alignment vertical="center"/>
    </xf>
    <xf numFmtId="0" fontId="3" fillId="0" borderId="4">
      <alignment horizontal="left" vertical="center"/>
      <protection locked="0"/>
    </xf>
    <xf numFmtId="4" fontId="3" fillId="0" borderId="1">
      <alignment horizontal="right" vertical="center"/>
      <protection locked="0"/>
    </xf>
    <xf numFmtId="0" fontId="4" fillId="0" borderId="1">
      <alignment vertical="center" wrapText="1"/>
    </xf>
    <xf numFmtId="0" fontId="3" fillId="0" borderId="11">
      <alignment horizontal="left" vertical="center" wrapText="1"/>
    </xf>
    <xf numFmtId="0" fontId="4" fillId="0" borderId="11">
      <alignment horizontal="center" vertical="center"/>
      <protection locked="0"/>
    </xf>
    <xf numFmtId="0" fontId="41" fillId="8" borderId="0" applyNumberFormat="0" applyBorder="0" applyAlignment="0" applyProtection="0">
      <alignment vertical="center"/>
    </xf>
    <xf numFmtId="0" fontId="1" fillId="0" borderId="0"/>
    <xf numFmtId="49" fontId="1" fillId="0" borderId="1">
      <alignment horizont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2" applyNumberFormat="0" applyFill="0" applyAlignment="0" applyProtection="0">
      <alignment vertical="center"/>
    </xf>
    <xf numFmtId="0" fontId="1" fillId="0" borderId="0">
      <alignment vertical="top"/>
    </xf>
    <xf numFmtId="0" fontId="49" fillId="0" borderId="22" applyNumberFormat="0" applyFill="0" applyAlignment="0" applyProtection="0">
      <alignment vertical="center"/>
    </xf>
    <xf numFmtId="0" fontId="4" fillId="0" borderId="5">
      <alignment horizontal="center" vertical="center"/>
    </xf>
    <xf numFmtId="0" fontId="4" fillId="0" borderId="5">
      <alignment horizontal="center" vertical="center" wrapText="1"/>
    </xf>
    <xf numFmtId="0" fontId="2" fillId="0" borderId="0">
      <alignment horizontal="center" vertical="center"/>
    </xf>
    <xf numFmtId="0" fontId="1" fillId="0" borderId="11">
      <alignment horizontal="center" vertical="center"/>
      <protection locked="0"/>
    </xf>
    <xf numFmtId="4" fontId="3" fillId="0" borderId="11">
      <alignment horizontal="right" vertical="center"/>
      <protection locked="0"/>
    </xf>
    <xf numFmtId="0" fontId="41" fillId="9" borderId="0" applyNumberFormat="0" applyBorder="0" applyAlignment="0" applyProtection="0">
      <alignment vertical="center"/>
    </xf>
    <xf numFmtId="0" fontId="4" fillId="0" borderId="2">
      <alignment horizontal="center" vertical="center" wrapText="1"/>
      <protection locked="0"/>
    </xf>
    <xf numFmtId="0" fontId="44" fillId="0" borderId="23" applyNumberFormat="0" applyFill="0" applyAlignment="0" applyProtection="0">
      <alignment vertical="center"/>
    </xf>
    <xf numFmtId="49" fontId="4" fillId="0" borderId="1">
      <alignment horizontal="center" vertical="center"/>
      <protection locked="0"/>
    </xf>
    <xf numFmtId="0" fontId="3" fillId="0" borderId="0">
      <alignment horizontal="right" vertical="center"/>
    </xf>
    <xf numFmtId="0" fontId="41" fillId="10" borderId="0" applyNumberFormat="0" applyBorder="0" applyAlignment="0" applyProtection="0">
      <alignment vertical="center"/>
    </xf>
    <xf numFmtId="0" fontId="3" fillId="0" borderId="1">
      <alignment horizontal="center" vertical="center"/>
      <protection locked="0"/>
    </xf>
    <xf numFmtId="4" fontId="3" fillId="0" borderId="1">
      <alignment horizontal="right" vertical="center" wrapText="1"/>
    </xf>
    <xf numFmtId="0" fontId="3" fillId="0" borderId="0">
      <alignment vertical="top"/>
      <protection locked="0"/>
    </xf>
    <xf numFmtId="0" fontId="50" fillId="11" borderId="24" applyNumberFormat="0" applyAlignment="0" applyProtection="0">
      <alignment vertical="center"/>
    </xf>
    <xf numFmtId="0" fontId="4" fillId="0" borderId="9">
      <alignment horizontal="center" vertical="center"/>
    </xf>
    <xf numFmtId="0" fontId="51" fillId="11" borderId="20" applyNumberFormat="0" applyAlignment="0" applyProtection="0">
      <alignment vertical="center"/>
    </xf>
    <xf numFmtId="0" fontId="1" fillId="0" borderId="7">
      <alignment horizontal="center" vertical="center" wrapText="1"/>
      <protection locked="0"/>
    </xf>
    <xf numFmtId="0" fontId="1" fillId="0" borderId="0">
      <alignment vertical="center"/>
    </xf>
    <xf numFmtId="0" fontId="1" fillId="0" borderId="0"/>
    <xf numFmtId="0" fontId="52" fillId="12" borderId="25" applyNumberFormat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4" fillId="0" borderId="2">
      <alignment horizontal="center" vertical="center" wrapText="1"/>
      <protection locked="0"/>
    </xf>
    <xf numFmtId="0" fontId="54" fillId="0" borderId="27" applyNumberFormat="0" applyFill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1" fillId="0" borderId="0">
      <alignment horizontal="right" vertical="center"/>
      <protection locked="0"/>
    </xf>
    <xf numFmtId="0" fontId="37" fillId="0" borderId="0">
      <alignment vertical="top"/>
      <protection locked="0"/>
    </xf>
    <xf numFmtId="0" fontId="56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" fillId="0" borderId="0">
      <alignment horizontal="left" vertical="center"/>
      <protection locked="0"/>
    </xf>
    <xf numFmtId="0" fontId="39" fillId="21" borderId="0" applyNumberFormat="0" applyBorder="0" applyAlignment="0" applyProtection="0">
      <alignment vertical="center"/>
    </xf>
    <xf numFmtId="0" fontId="2" fillId="0" borderId="0">
      <alignment horizontal="center" vertical="center"/>
    </xf>
    <xf numFmtId="0" fontId="1" fillId="0" borderId="0"/>
    <xf numFmtId="0" fontId="39" fillId="22" borderId="0" applyNumberFormat="0" applyBorder="0" applyAlignment="0" applyProtection="0">
      <alignment vertical="center"/>
    </xf>
    <xf numFmtId="0" fontId="3" fillId="0" borderId="0">
      <alignment horizontal="right" vertical="center"/>
    </xf>
    <xf numFmtId="0" fontId="4" fillId="0" borderId="7">
      <alignment horizontal="center" vertical="center"/>
    </xf>
    <xf numFmtId="0" fontId="4" fillId="0" borderId="8">
      <alignment horizontal="center" vertical="center"/>
    </xf>
    <xf numFmtId="0" fontId="41" fillId="23" borderId="0" applyNumberFormat="0" applyBorder="0" applyAlignment="0" applyProtection="0">
      <alignment vertical="center"/>
    </xf>
    <xf numFmtId="0" fontId="3" fillId="0" borderId="1">
      <alignment horizontal="left" vertical="top" wrapText="1"/>
    </xf>
    <xf numFmtId="0" fontId="41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" fillId="0" borderId="5">
      <alignment horizontal="center" vertical="center" wrapText="1"/>
    </xf>
    <xf numFmtId="0" fontId="39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1" fillId="0" borderId="0">
      <alignment vertical="top"/>
    </xf>
    <xf numFmtId="0" fontId="1" fillId="0" borderId="0">
      <alignment horizontal="right" vertical="center"/>
    </xf>
    <xf numFmtId="0" fontId="41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" fillId="0" borderId="7">
      <alignment horizontal="center" vertical="center"/>
    </xf>
    <xf numFmtId="0" fontId="3" fillId="0" borderId="1">
      <alignment horizontal="left" vertical="center"/>
    </xf>
    <xf numFmtId="0" fontId="41" fillId="32" borderId="0" applyNumberFormat="0" applyBorder="0" applyAlignment="0" applyProtection="0">
      <alignment vertical="center"/>
    </xf>
    <xf numFmtId="177" fontId="9" fillId="0" borderId="1">
      <alignment horizontal="right" vertical="center"/>
    </xf>
    <xf numFmtId="4" fontId="57" fillId="0" borderId="28">
      <alignment horizontal="right" vertical="center"/>
    </xf>
    <xf numFmtId="0" fontId="3" fillId="0" borderId="1">
      <alignment horizontal="right" vertical="center"/>
    </xf>
    <xf numFmtId="0" fontId="4" fillId="0" borderId="6">
      <alignment horizontal="center" vertical="center"/>
    </xf>
    <xf numFmtId="0" fontId="1" fillId="0" borderId="9">
      <alignment horizontal="center" vertical="center" wrapText="1"/>
      <protection locked="0"/>
    </xf>
    <xf numFmtId="0" fontId="4" fillId="0" borderId="2">
      <alignment horizontal="center" vertical="center"/>
    </xf>
    <xf numFmtId="0" fontId="7" fillId="0" borderId="0">
      <alignment vertical="top"/>
    </xf>
    <xf numFmtId="0" fontId="7" fillId="0" borderId="0"/>
    <xf numFmtId="0" fontId="1" fillId="0" borderId="10">
      <alignment horizontal="center" vertical="center" wrapText="1"/>
    </xf>
    <xf numFmtId="0" fontId="4" fillId="0" borderId="6">
      <alignment horizontal="center" vertical="center"/>
    </xf>
    <xf numFmtId="0" fontId="4" fillId="0" borderId="2">
      <alignment horizontal="center" vertical="center"/>
    </xf>
    <xf numFmtId="0" fontId="1" fillId="0" borderId="0"/>
    <xf numFmtId="49" fontId="13" fillId="0" borderId="0">
      <protection locked="0"/>
    </xf>
    <xf numFmtId="0" fontId="4" fillId="0" borderId="4">
      <alignment horizontal="center" vertical="center" wrapText="1"/>
    </xf>
    <xf numFmtId="10" fontId="9" fillId="0" borderId="1">
      <alignment horizontal="right" vertical="center"/>
    </xf>
    <xf numFmtId="178" fontId="3" fillId="0" borderId="1">
      <alignment horizontal="right" vertical="center" wrapText="1"/>
      <protection locked="0"/>
    </xf>
    <xf numFmtId="0" fontId="1" fillId="0" borderId="11">
      <alignment horizontal="center" vertical="center"/>
    </xf>
    <xf numFmtId="0" fontId="3" fillId="0" borderId="1">
      <alignment horizontal="left" vertical="center"/>
    </xf>
    <xf numFmtId="0" fontId="4" fillId="0" borderId="6">
      <alignment horizontal="center" vertical="center"/>
    </xf>
    <xf numFmtId="0" fontId="4" fillId="0" borderId="1">
      <alignment horizontal="center" vertical="center"/>
    </xf>
    <xf numFmtId="0" fontId="2" fillId="0" borderId="0">
      <alignment horizontal="center" vertical="center"/>
    </xf>
    <xf numFmtId="0" fontId="3" fillId="0" borderId="0">
      <alignment horizontal="left" vertical="center"/>
    </xf>
    <xf numFmtId="49" fontId="4" fillId="0" borderId="4">
      <alignment horizontal="center" vertical="center" wrapText="1"/>
    </xf>
    <xf numFmtId="4" fontId="4" fillId="0" borderId="1">
      <alignment vertical="center"/>
    </xf>
    <xf numFmtId="0" fontId="6" fillId="0" borderId="0">
      <alignment horizontal="center" vertical="center"/>
    </xf>
    <xf numFmtId="0" fontId="58" fillId="0" borderId="8">
      <alignment horizontal="center" vertical="center"/>
    </xf>
    <xf numFmtId="0" fontId="4" fillId="0" borderId="7">
      <alignment horizontal="center" vertical="center"/>
    </xf>
    <xf numFmtId="0" fontId="4" fillId="0" borderId="9">
      <alignment horizontal="center" vertical="center"/>
    </xf>
    <xf numFmtId="181" fontId="9" fillId="0" borderId="1">
      <alignment horizontal="right" vertical="center"/>
    </xf>
    <xf numFmtId="0" fontId="3" fillId="0" borderId="11">
      <alignment horizontal="left" vertical="center" wrapText="1"/>
    </xf>
    <xf numFmtId="0" fontId="4" fillId="0" borderId="0">
      <protection locked="0"/>
    </xf>
    <xf numFmtId="49" fontId="9" fillId="0" borderId="1">
      <alignment horizontal="left" vertical="center" wrapText="1"/>
    </xf>
    <xf numFmtId="49" fontId="1" fillId="0" borderId="0"/>
    <xf numFmtId="0" fontId="4" fillId="0" borderId="7">
      <alignment horizontal="center" vertical="center"/>
    </xf>
    <xf numFmtId="0" fontId="37" fillId="0" borderId="0">
      <alignment vertical="top"/>
      <protection locked="0"/>
    </xf>
    <xf numFmtId="181" fontId="9" fillId="0" borderId="1">
      <alignment horizontal="right" vertical="center"/>
    </xf>
    <xf numFmtId="0" fontId="7" fillId="0" borderId="0">
      <alignment vertical="top"/>
    </xf>
    <xf numFmtId="0" fontId="4" fillId="0" borderId="0">
      <alignment horizontal="right" wrapText="1"/>
    </xf>
    <xf numFmtId="179" fontId="9" fillId="0" borderId="1">
      <alignment horizontal="right" vertical="center"/>
    </xf>
    <xf numFmtId="49" fontId="1" fillId="0" borderId="0"/>
    <xf numFmtId="180" fontId="9" fillId="0" borderId="1">
      <alignment horizontal="right" vertical="center"/>
    </xf>
    <xf numFmtId="0" fontId="4" fillId="0" borderId="0"/>
    <xf numFmtId="0" fontId="4" fillId="0" borderId="7">
      <alignment horizontal="center" vertical="center"/>
    </xf>
    <xf numFmtId="0" fontId="58" fillId="0" borderId="4">
      <alignment horizontal="center" vertical="center"/>
    </xf>
    <xf numFmtId="0" fontId="7" fillId="0" borderId="1"/>
    <xf numFmtId="0" fontId="1" fillId="0" borderId="1">
      <alignment horizontal="center" vertical="center"/>
    </xf>
    <xf numFmtId="0" fontId="1" fillId="0" borderId="8">
      <alignment horizontal="center" vertical="center" wrapText="1"/>
    </xf>
    <xf numFmtId="0" fontId="3" fillId="0" borderId="6">
      <alignment horizontal="left" vertical="center"/>
    </xf>
    <xf numFmtId="49" fontId="4" fillId="0" borderId="1">
      <alignment horizontal="center" vertical="center"/>
      <protection locked="0"/>
    </xf>
    <xf numFmtId="0" fontId="4" fillId="0" borderId="4">
      <alignment horizontal="center" vertical="center"/>
      <protection locked="0"/>
    </xf>
    <xf numFmtId="0" fontId="57" fillId="0" borderId="6">
      <alignment horizontal="center" vertical="center"/>
    </xf>
    <xf numFmtId="0" fontId="3" fillId="0" borderId="4">
      <alignment horizontal="right" vertical="center"/>
      <protection locked="0"/>
    </xf>
    <xf numFmtId="3" fontId="1" fillId="0" borderId="7">
      <alignment horizontal="center" vertical="center"/>
    </xf>
    <xf numFmtId="0" fontId="1" fillId="0" borderId="1"/>
    <xf numFmtId="0" fontId="1" fillId="0" borderId="1"/>
    <xf numFmtId="0" fontId="1" fillId="0" borderId="0">
      <alignment horizontal="right" vertical="center"/>
    </xf>
    <xf numFmtId="0" fontId="57" fillId="0" borderId="6">
      <alignment horizontal="center" vertical="center"/>
      <protection locked="0"/>
    </xf>
    <xf numFmtId="4" fontId="3" fillId="0" borderId="1">
      <alignment horizontal="right" vertical="center"/>
    </xf>
    <xf numFmtId="3" fontId="1" fillId="0" borderId="1">
      <alignment horizontal="center" vertical="center"/>
    </xf>
    <xf numFmtId="0" fontId="4" fillId="0" borderId="4">
      <alignment horizontal="center" vertical="center"/>
    </xf>
    <xf numFmtId="0" fontId="1" fillId="0" borderId="0">
      <alignment horizontal="right"/>
    </xf>
    <xf numFmtId="0" fontId="2" fillId="0" borderId="0">
      <alignment horizontal="center" vertical="top"/>
    </xf>
    <xf numFmtId="0" fontId="4" fillId="0" borderId="7">
      <alignment horizontal="center" vertical="center"/>
      <protection locked="0"/>
    </xf>
    <xf numFmtId="0" fontId="7" fillId="0" borderId="1">
      <alignment horizontal="center" vertical="center"/>
    </xf>
    <xf numFmtId="4" fontId="3" fillId="0" borderId="1">
      <alignment horizontal="right" vertical="center"/>
      <protection locked="0"/>
    </xf>
    <xf numFmtId="0" fontId="1" fillId="0" borderId="0">
      <protection locked="0"/>
    </xf>
    <xf numFmtId="0" fontId="1" fillId="0" borderId="0"/>
    <xf numFmtId="0" fontId="34" fillId="0" borderId="0">
      <alignment horizontal="center" vertical="center"/>
    </xf>
    <xf numFmtId="0" fontId="4" fillId="0" borderId="8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1" fillId="0" borderId="8">
      <alignment horizontal="center" vertical="center" wrapText="1"/>
      <protection locked="0"/>
    </xf>
    <xf numFmtId="0" fontId="2" fillId="0" borderId="0">
      <alignment horizontal="center" vertical="center"/>
      <protection locked="0"/>
    </xf>
    <xf numFmtId="0" fontId="6" fillId="0" borderId="0">
      <alignment horizontal="center" vertical="center" wrapText="1"/>
    </xf>
    <xf numFmtId="0" fontId="4" fillId="0" borderId="4">
      <alignment horizontal="center" vertical="center"/>
    </xf>
    <xf numFmtId="0" fontId="4" fillId="0" borderId="1">
      <alignment horizontal="center" vertical="center"/>
      <protection locked="0"/>
    </xf>
    <xf numFmtId="0" fontId="4" fillId="0" borderId="0">
      <protection locked="0"/>
    </xf>
    <xf numFmtId="0" fontId="3" fillId="0" borderId="0">
      <alignment horizontal="left" vertical="center"/>
    </xf>
    <xf numFmtId="4" fontId="3" fillId="0" borderId="1">
      <alignment horizontal="right" vertical="center"/>
    </xf>
    <xf numFmtId="0" fontId="57" fillId="0" borderId="1">
      <alignment horizontal="center" vertical="center"/>
    </xf>
    <xf numFmtId="0" fontId="1" fillId="0" borderId="4">
      <alignment horizontal="center" vertical="center"/>
    </xf>
    <xf numFmtId="0" fontId="4" fillId="0" borderId="2">
      <alignment horizontal="center" vertical="center" wrapText="1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4" fontId="4" fillId="0" borderId="1">
      <alignment vertical="center"/>
      <protection locked="0"/>
    </xf>
    <xf numFmtId="0" fontId="4" fillId="0" borderId="5">
      <alignment horizontal="center" vertical="center" wrapText="1"/>
    </xf>
    <xf numFmtId="4" fontId="3" fillId="0" borderId="28">
      <alignment horizontal="right" vertical="center"/>
      <protection locked="0"/>
    </xf>
    <xf numFmtId="4" fontId="57" fillId="0" borderId="1">
      <alignment horizontal="right" vertical="center"/>
    </xf>
    <xf numFmtId="0" fontId="37" fillId="0" borderId="0">
      <alignment vertical="top"/>
      <protection locked="0"/>
    </xf>
    <xf numFmtId="0" fontId="4" fillId="0" borderId="6">
      <alignment horizontal="center" vertical="center" wrapText="1"/>
    </xf>
    <xf numFmtId="4" fontId="3" fillId="0" borderId="28">
      <alignment horizontal="right" vertical="center"/>
    </xf>
    <xf numFmtId="4" fontId="57" fillId="0" borderId="1">
      <alignment horizontal="right" vertical="center"/>
      <protection locked="0"/>
    </xf>
    <xf numFmtId="0" fontId="3" fillId="0" borderId="6">
      <alignment horizontal="left" vertical="center" wrapText="1"/>
    </xf>
    <xf numFmtId="0" fontId="37" fillId="0" borderId="0">
      <alignment vertical="top"/>
      <protection locked="0"/>
    </xf>
    <xf numFmtId="0" fontId="1" fillId="0" borderId="12">
      <alignment horizontal="center" vertical="center" wrapText="1"/>
    </xf>
    <xf numFmtId="0" fontId="3" fillId="0" borderId="28">
      <alignment horizontal="center" vertical="center"/>
    </xf>
    <xf numFmtId="0" fontId="1" fillId="0" borderId="0"/>
    <xf numFmtId="0" fontId="59" fillId="0" borderId="0">
      <alignment horizontal="center" vertical="center"/>
    </xf>
    <xf numFmtId="0" fontId="6" fillId="0" borderId="0">
      <alignment horizontal="center" vertical="center"/>
      <protection locked="0"/>
    </xf>
    <xf numFmtId="0" fontId="4" fillId="0" borderId="0">
      <alignment horizontal="left" vertical="center"/>
    </xf>
    <xf numFmtId="0" fontId="3" fillId="0" borderId="0">
      <alignment horizontal="left" vertical="center"/>
    </xf>
    <xf numFmtId="0" fontId="4" fillId="0" borderId="7">
      <alignment horizontal="center" vertical="center"/>
    </xf>
    <xf numFmtId="0" fontId="1" fillId="0" borderId="5">
      <alignment horizontal="center" vertical="center" wrapText="1"/>
    </xf>
    <xf numFmtId="49" fontId="4" fillId="0" borderId="1">
      <alignment horizontal="center" vertical="center"/>
    </xf>
    <xf numFmtId="0" fontId="1" fillId="0" borderId="6">
      <alignment horizontal="center" vertical="center"/>
    </xf>
    <xf numFmtId="0" fontId="4" fillId="0" borderId="1">
      <alignment vertical="center" wrapText="1"/>
    </xf>
    <xf numFmtId="0" fontId="1" fillId="0" borderId="7">
      <alignment horizontal="center" vertical="center"/>
    </xf>
    <xf numFmtId="49" fontId="1" fillId="0" borderId="1"/>
    <xf numFmtId="0" fontId="3" fillId="0" borderId="1">
      <alignment horizontal="left" vertical="center" wrapText="1"/>
    </xf>
    <xf numFmtId="0" fontId="58" fillId="0" borderId="7">
      <alignment horizontal="center" vertical="center"/>
    </xf>
    <xf numFmtId="0" fontId="3" fillId="0" borderId="7">
      <alignment horizontal="center" vertical="center"/>
      <protection locked="0"/>
    </xf>
    <xf numFmtId="0" fontId="1" fillId="0" borderId="8">
      <alignment horizontal="center" vertical="center"/>
      <protection locked="0"/>
    </xf>
    <xf numFmtId="0" fontId="1" fillId="0" borderId="11">
      <alignment horizontal="center" vertical="center" wrapText="1"/>
      <protection locked="0"/>
    </xf>
    <xf numFmtId="0" fontId="1" fillId="0" borderId="12">
      <alignment horizontal="center" vertical="center"/>
      <protection locked="0"/>
    </xf>
    <xf numFmtId="0" fontId="1" fillId="0" borderId="4">
      <alignment horizontal="center" vertical="center" wrapText="1"/>
    </xf>
    <xf numFmtId="0" fontId="1" fillId="0" borderId="0"/>
    <xf numFmtId="0" fontId="1" fillId="0" borderId="1">
      <alignment horizontal="center" vertical="center"/>
      <protection locked="0"/>
    </xf>
    <xf numFmtId="0" fontId="1" fillId="0" borderId="11">
      <alignment horizontal="center" vertical="center" wrapText="1"/>
    </xf>
    <xf numFmtId="0" fontId="2" fillId="0" borderId="0">
      <alignment horizontal="center" vertical="center"/>
      <protection locked="0"/>
    </xf>
    <xf numFmtId="0" fontId="3" fillId="0" borderId="0">
      <alignment vertical="top"/>
      <protection locked="0"/>
    </xf>
    <xf numFmtId="0" fontId="1" fillId="0" borderId="1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1" fillId="0" borderId="6">
      <alignment horizontal="center" vertical="center"/>
      <protection locked="0"/>
    </xf>
    <xf numFmtId="0" fontId="3" fillId="0" borderId="11">
      <alignment horizontal="right" vertical="center"/>
      <protection locked="0"/>
    </xf>
    <xf numFmtId="0" fontId="4" fillId="0" borderId="5">
      <alignment horizontal="center" vertical="center" wrapText="1"/>
      <protection locked="0"/>
    </xf>
    <xf numFmtId="3" fontId="1" fillId="0" borderId="6">
      <alignment horizontal="center" vertical="center"/>
    </xf>
    <xf numFmtId="0" fontId="3" fillId="0" borderId="0">
      <alignment horizontal="right" wrapText="1"/>
      <protection locked="0"/>
    </xf>
    <xf numFmtId="0" fontId="4" fillId="0" borderId="5">
      <alignment horizontal="center" vertical="center"/>
    </xf>
    <xf numFmtId="4" fontId="3" fillId="0" borderId="6">
      <alignment horizontal="right" vertical="center"/>
      <protection locked="0"/>
    </xf>
    <xf numFmtId="0" fontId="1" fillId="0" borderId="9">
      <alignment horizontal="center" vertical="center" wrapText="1"/>
    </xf>
    <xf numFmtId="0" fontId="4" fillId="0" borderId="6">
      <alignment horizontal="center" vertical="center"/>
      <protection locked="0"/>
    </xf>
    <xf numFmtId="3" fontId="1" fillId="0" borderId="11">
      <alignment horizontal="center" vertical="center"/>
    </xf>
    <xf numFmtId="0" fontId="3" fillId="0" borderId="11">
      <alignment horizontal="right" vertical="center"/>
    </xf>
    <xf numFmtId="0" fontId="1" fillId="0" borderId="1">
      <alignment horizontal="center" vertical="center"/>
      <protection locked="0"/>
    </xf>
    <xf numFmtId="0" fontId="1" fillId="0" borderId="1"/>
    <xf numFmtId="0" fontId="3" fillId="0" borderId="1">
      <alignment horizontal="left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1" fillId="0" borderId="4">
      <alignment horizontal="center" vertical="center" wrapText="1"/>
      <protection locked="0"/>
    </xf>
    <xf numFmtId="0" fontId="4" fillId="0" borderId="2">
      <alignment horizontal="center" vertical="center" wrapText="1"/>
    </xf>
    <xf numFmtId="0" fontId="1" fillId="0" borderId="0"/>
    <xf numFmtId="0" fontId="4" fillId="0" borderId="6">
      <alignment horizontal="center" vertical="center"/>
    </xf>
    <xf numFmtId="0" fontId="4" fillId="0" borderId="6">
      <alignment horizontal="center" vertical="center" wrapText="1"/>
    </xf>
    <xf numFmtId="0" fontId="3" fillId="0" borderId="0">
      <alignment horizontal="left" vertical="center" wrapText="1"/>
      <protection locked="0"/>
    </xf>
    <xf numFmtId="0" fontId="3" fillId="0" borderId="1">
      <alignment horizontal="right" vertical="center" wrapText="1"/>
    </xf>
    <xf numFmtId="0" fontId="3" fillId="0" borderId="4">
      <alignment horizontal="left" vertical="center"/>
    </xf>
    <xf numFmtId="0" fontId="4" fillId="0" borderId="2">
      <alignment horizontal="center" vertical="center" wrapText="1"/>
    </xf>
    <xf numFmtId="0" fontId="4" fillId="0" borderId="6">
      <alignment horizontal="center" vertical="center"/>
    </xf>
    <xf numFmtId="0" fontId="3" fillId="0" borderId="1">
      <alignment horizontal="right" vertical="center" wrapText="1"/>
      <protection locked="0"/>
    </xf>
    <xf numFmtId="0" fontId="4" fillId="0" borderId="0"/>
    <xf numFmtId="0" fontId="13" fillId="0" borderId="0">
      <alignment horizontal="right"/>
      <protection locked="0"/>
    </xf>
    <xf numFmtId="0" fontId="57" fillId="0" borderId="1">
      <alignment horizontal="center" vertical="center"/>
    </xf>
    <xf numFmtId="0" fontId="3" fillId="0" borderId="6">
      <alignment horizontal="left" vertical="center" wrapText="1"/>
    </xf>
    <xf numFmtId="0" fontId="4" fillId="0" borderId="7">
      <alignment horizontal="center" vertical="center"/>
    </xf>
    <xf numFmtId="0" fontId="4" fillId="0" borderId="2">
      <alignment horizontal="center" vertical="center"/>
    </xf>
    <xf numFmtId="0" fontId="14" fillId="0" borderId="0">
      <alignment horizontal="center" vertical="center" wrapText="1"/>
      <protection locked="0"/>
    </xf>
    <xf numFmtId="0" fontId="57" fillId="0" borderId="1">
      <alignment horizontal="center" vertical="center"/>
      <protection locked="0"/>
    </xf>
    <xf numFmtId="0" fontId="1" fillId="0" borderId="28">
      <alignment horizontal="center" vertical="center" wrapText="1"/>
      <protection locked="0"/>
    </xf>
    <xf numFmtId="0" fontId="37" fillId="0" borderId="0">
      <alignment vertical="top"/>
      <protection locked="0"/>
    </xf>
    <xf numFmtId="0" fontId="4" fillId="0" borderId="8">
      <alignment horizontal="center" vertical="center"/>
    </xf>
    <xf numFmtId="0" fontId="3" fillId="0" borderId="0">
      <alignment horizontal="left" vertical="center"/>
      <protection locked="0"/>
    </xf>
    <xf numFmtId="0" fontId="33" fillId="0" borderId="0">
      <alignment horizontal="center" vertical="center"/>
    </xf>
    <xf numFmtId="0" fontId="4" fillId="0" borderId="0">
      <alignment horizontal="left" vertical="center" wrapText="1"/>
    </xf>
    <xf numFmtId="0" fontId="1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0" fontId="3" fillId="0" borderId="11">
      <alignment horizontal="left" vertical="center" wrapText="1"/>
    </xf>
    <xf numFmtId="0" fontId="1" fillId="0" borderId="11">
      <alignment horizontal="center" vertical="center" wrapText="1"/>
    </xf>
    <xf numFmtId="0" fontId="4" fillId="0" borderId="0">
      <alignment wrapText="1"/>
    </xf>
    <xf numFmtId="0" fontId="3" fillId="0" borderId="1">
      <alignment horizontal="left" vertical="center" wrapText="1"/>
      <protection locked="0"/>
    </xf>
    <xf numFmtId="4" fontId="3" fillId="0" borderId="11">
      <alignment horizontal="right" vertical="center"/>
    </xf>
    <xf numFmtId="3" fontId="4" fillId="0" borderId="11">
      <alignment horizontal="center" vertical="center"/>
    </xf>
    <xf numFmtId="0" fontId="1" fillId="0" borderId="0">
      <alignment vertical="top"/>
      <protection locked="0"/>
    </xf>
    <xf numFmtId="0" fontId="4" fillId="0" borderId="8">
      <alignment horizontal="center" vertical="center"/>
    </xf>
    <xf numFmtId="0" fontId="4" fillId="0" borderId="11">
      <alignment horizontal="center" vertical="center"/>
      <protection locked="0"/>
    </xf>
    <xf numFmtId="0" fontId="4" fillId="0" borderId="5">
      <alignment horizontal="center" vertical="center"/>
      <protection locked="0"/>
    </xf>
    <xf numFmtId="0" fontId="4" fillId="0" borderId="4">
      <alignment horizontal="center" vertical="center"/>
    </xf>
    <xf numFmtId="0" fontId="1" fillId="0" borderId="9">
      <alignment horizontal="center" vertical="center"/>
    </xf>
    <xf numFmtId="0" fontId="3" fillId="0" borderId="8">
      <alignment horizontal="left" vertical="center"/>
      <protection locked="0"/>
    </xf>
    <xf numFmtId="0" fontId="4" fillId="0" borderId="7">
      <alignment horizontal="center" vertical="center"/>
      <protection locked="0"/>
    </xf>
    <xf numFmtId="3" fontId="4" fillId="0" borderId="11">
      <alignment horizontal="center" vertical="center"/>
      <protection locked="0"/>
    </xf>
    <xf numFmtId="0" fontId="1" fillId="0" borderId="9">
      <alignment horizontal="center" vertical="center" wrapText="1"/>
    </xf>
    <xf numFmtId="49" fontId="1" fillId="0" borderId="0">
      <protection locked="0"/>
    </xf>
    <xf numFmtId="0" fontId="4" fillId="0" borderId="2">
      <alignment horizontal="center" vertical="center"/>
      <protection locked="0"/>
    </xf>
    <xf numFmtId="0" fontId="4" fillId="0" borderId="8">
      <alignment horizontal="center" vertical="center" wrapText="1"/>
    </xf>
    <xf numFmtId="0" fontId="4" fillId="0" borderId="4">
      <alignment horizontal="center" vertical="center" wrapText="1"/>
    </xf>
    <xf numFmtId="0" fontId="1" fillId="0" borderId="0"/>
    <xf numFmtId="0" fontId="1" fillId="0" borderId="0">
      <protection locked="0"/>
    </xf>
    <xf numFmtId="0" fontId="4" fillId="0" borderId="8">
      <alignment horizontal="center" vertical="center"/>
      <protection locked="0"/>
    </xf>
    <xf numFmtId="0" fontId="4" fillId="0" borderId="11">
      <alignment horizontal="center" vertical="center" wrapText="1"/>
      <protection locked="0"/>
    </xf>
    <xf numFmtId="0" fontId="37" fillId="0" borderId="0">
      <alignment vertical="top"/>
      <protection locked="0"/>
    </xf>
    <xf numFmtId="0" fontId="2" fillId="0" borderId="0">
      <alignment horizontal="center" vertical="center"/>
    </xf>
    <xf numFmtId="0" fontId="4" fillId="0" borderId="0">
      <protection locked="0"/>
    </xf>
    <xf numFmtId="0" fontId="4" fillId="0" borderId="7">
      <alignment horizontal="center" vertical="center" wrapText="1"/>
      <protection locked="0"/>
    </xf>
    <xf numFmtId="3" fontId="4" fillId="0" borderId="11">
      <alignment horizontal="center" vertical="top"/>
      <protection locked="0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  <protection locked="0"/>
    </xf>
    <xf numFmtId="0" fontId="4" fillId="0" borderId="6">
      <alignment horizontal="center" vertical="center" wrapText="1"/>
      <protection locked="0"/>
    </xf>
    <xf numFmtId="0" fontId="1" fillId="0" borderId="11">
      <alignment horizontal="center" vertical="top"/>
    </xf>
    <xf numFmtId="0" fontId="4" fillId="0" borderId="2">
      <alignment horizontal="center" vertical="center" wrapText="1"/>
      <protection locked="0"/>
    </xf>
    <xf numFmtId="0" fontId="2" fillId="0" borderId="0">
      <alignment horizontal="center" vertical="center"/>
    </xf>
    <xf numFmtId="0" fontId="3" fillId="0" borderId="1">
      <alignment horizontal="right" vertical="center"/>
      <protection locked="0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7">
      <alignment horizontal="center" vertical="center"/>
    </xf>
    <xf numFmtId="0" fontId="4" fillId="0" borderId="2">
      <alignment horizontal="center" vertical="center"/>
    </xf>
    <xf numFmtId="0" fontId="4" fillId="0" borderId="6">
      <alignment horizontal="center" vertical="center"/>
    </xf>
    <xf numFmtId="0" fontId="3" fillId="0" borderId="1">
      <alignment vertical="center"/>
    </xf>
    <xf numFmtId="0" fontId="3" fillId="0" borderId="1">
      <alignment vertical="center"/>
      <protection locked="0"/>
    </xf>
    <xf numFmtId="0" fontId="4" fillId="0" borderId="4">
      <alignment horizontal="center" vertical="center"/>
    </xf>
    <xf numFmtId="0" fontId="1" fillId="0" borderId="0">
      <alignment horizontal="right"/>
      <protection locked="0"/>
    </xf>
    <xf numFmtId="0" fontId="4" fillId="0" borderId="1">
      <alignment horizontal="center" vertical="center"/>
      <protection locked="0"/>
    </xf>
    <xf numFmtId="0" fontId="4" fillId="0" borderId="2">
      <alignment horizontal="center" vertical="center"/>
      <protection locked="0"/>
    </xf>
    <xf numFmtId="4" fontId="57" fillId="0" borderId="1">
      <alignment horizontal="right" vertical="center"/>
    </xf>
    <xf numFmtId="0" fontId="4" fillId="0" borderId="4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6">
      <alignment horizontal="center" vertical="center" wrapText="1"/>
    </xf>
    <xf numFmtId="0" fontId="3" fillId="0" borderId="1">
      <alignment horizontal="left" vertical="center"/>
      <protection locked="0"/>
    </xf>
    <xf numFmtId="0" fontId="1" fillId="0" borderId="8">
      <alignment horizontal="center" vertical="center"/>
      <protection locked="0"/>
    </xf>
    <xf numFmtId="4" fontId="3" fillId="0" borderId="1">
      <alignment horizontal="right" vertical="center"/>
    </xf>
    <xf numFmtId="0" fontId="3" fillId="0" borderId="0">
      <alignment horizontal="right" vertical="center"/>
    </xf>
    <xf numFmtId="0" fontId="1" fillId="0" borderId="0"/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57" fillId="0" borderId="1">
      <alignment horizontal="right" vertical="center"/>
    </xf>
    <xf numFmtId="0" fontId="37" fillId="0" borderId="0">
      <alignment vertical="top"/>
      <protection locked="0"/>
    </xf>
    <xf numFmtId="49" fontId="1" fillId="0" borderId="0"/>
    <xf numFmtId="0" fontId="14" fillId="0" borderId="0">
      <alignment horizontal="center" vertical="center"/>
    </xf>
    <xf numFmtId="49" fontId="4" fillId="0" borderId="7">
      <alignment horizontal="center" vertical="center" wrapText="1"/>
    </xf>
    <xf numFmtId="49" fontId="4" fillId="0" borderId="1">
      <alignment horizontal="center" vertical="center"/>
    </xf>
    <xf numFmtId="0" fontId="3" fillId="0" borderId="1">
      <alignment horizontal="left" vertical="center" wrapText="1"/>
    </xf>
    <xf numFmtId="0" fontId="1" fillId="0" borderId="7">
      <alignment horizontal="center" vertical="center"/>
    </xf>
    <xf numFmtId="49" fontId="4" fillId="0" borderId="4">
      <alignment horizontal="center" vertical="center" wrapText="1"/>
    </xf>
    <xf numFmtId="0" fontId="1" fillId="0" borderId="4">
      <alignment horizontal="center" vertical="center"/>
    </xf>
    <xf numFmtId="0" fontId="1" fillId="0" borderId="0"/>
    <xf numFmtId="0" fontId="4" fillId="0" borderId="2">
      <alignment horizontal="center" vertical="center"/>
      <protection locked="0"/>
    </xf>
    <xf numFmtId="0" fontId="4" fillId="0" borderId="6">
      <alignment horizontal="center" vertical="center"/>
    </xf>
    <xf numFmtId="4" fontId="3" fillId="0" borderId="1">
      <alignment horizontal="right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4" fillId="0" borderId="4">
      <alignment horizontal="center" vertical="center"/>
    </xf>
    <xf numFmtId="0" fontId="4" fillId="0" borderId="8">
      <alignment horizontal="center" vertical="center"/>
    </xf>
    <xf numFmtId="0" fontId="3" fillId="0" borderId="0">
      <alignment horizontal="right"/>
    </xf>
    <xf numFmtId="0" fontId="4" fillId="0" borderId="9">
      <alignment horizontal="center" vertical="center"/>
    </xf>
    <xf numFmtId="0" fontId="4" fillId="0" borderId="11">
      <alignment horizontal="center" vertical="center"/>
    </xf>
    <xf numFmtId="0" fontId="1" fillId="0" borderId="1">
      <alignment horizontal="center"/>
    </xf>
    <xf numFmtId="0" fontId="37" fillId="0" borderId="0">
      <alignment vertical="top"/>
      <protection locked="0"/>
    </xf>
    <xf numFmtId="49" fontId="1" fillId="0" borderId="0">
      <alignment horizontal="center"/>
    </xf>
    <xf numFmtId="0" fontId="4" fillId="0" borderId="8">
      <alignment horizontal="center" vertical="center"/>
    </xf>
    <xf numFmtId="49" fontId="4" fillId="0" borderId="8">
      <alignment horizontal="center" vertical="center" wrapText="1"/>
    </xf>
    <xf numFmtId="0" fontId="1" fillId="0" borderId="0">
      <alignment horizontal="center" wrapText="1"/>
    </xf>
    <xf numFmtId="0" fontId="21" fillId="0" borderId="0">
      <alignment horizontal="center" vertical="center" wrapText="1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</xf>
    <xf numFmtId="0" fontId="4" fillId="0" borderId="6">
      <alignment horizontal="center" vertical="center" wrapText="1"/>
    </xf>
    <xf numFmtId="0" fontId="9" fillId="0" borderId="0">
      <alignment vertical="top"/>
      <protection locked="0"/>
    </xf>
    <xf numFmtId="0" fontId="22" fillId="0" borderId="1">
      <alignment horizontal="center" vertical="center" wrapText="1"/>
    </xf>
    <xf numFmtId="4" fontId="3" fillId="0" borderId="1">
      <alignment horizontal="right" vertical="center"/>
    </xf>
    <xf numFmtId="0" fontId="22" fillId="0" borderId="0">
      <alignment horizontal="center" wrapText="1"/>
    </xf>
    <xf numFmtId="0" fontId="4" fillId="0" borderId="2">
      <alignment horizontal="center" vertical="center"/>
    </xf>
    <xf numFmtId="0" fontId="4" fillId="0" borderId="6">
      <alignment horizontal="center" vertical="center"/>
    </xf>
    <xf numFmtId="0" fontId="1" fillId="0" borderId="0">
      <alignment wrapText="1"/>
    </xf>
    <xf numFmtId="0" fontId="4" fillId="0" borderId="7">
      <alignment horizontal="center" vertical="center"/>
    </xf>
    <xf numFmtId="0" fontId="4" fillId="0" borderId="1">
      <alignment horizontal="center" vertical="center"/>
    </xf>
    <xf numFmtId="0" fontId="22" fillId="0" borderId="7">
      <alignment horizontal="center" vertical="center" wrapText="1"/>
    </xf>
    <xf numFmtId="4" fontId="3" fillId="0" borderId="7">
      <alignment horizontal="right" vertical="center"/>
    </xf>
    <xf numFmtId="0" fontId="4" fillId="0" borderId="4">
      <alignment horizontal="center" vertical="center"/>
    </xf>
    <xf numFmtId="0" fontId="22" fillId="0" borderId="0">
      <alignment wrapText="1"/>
    </xf>
    <xf numFmtId="0" fontId="3" fillId="0" borderId="0">
      <alignment horizontal="right" wrapText="1"/>
    </xf>
    <xf numFmtId="0" fontId="1" fillId="0" borderId="0"/>
    <xf numFmtId="0" fontId="37" fillId="0" borderId="0">
      <alignment vertical="top"/>
      <protection locked="0"/>
    </xf>
    <xf numFmtId="0" fontId="4" fillId="0" borderId="8">
      <alignment horizontal="center" vertical="center"/>
    </xf>
    <xf numFmtId="0" fontId="22" fillId="0" borderId="0">
      <alignment horizontal="center"/>
    </xf>
    <xf numFmtId="0" fontId="22" fillId="0" borderId="0"/>
    <xf numFmtId="0" fontId="4" fillId="0" borderId="5">
      <alignment horizontal="center" vertical="center" wrapText="1"/>
      <protection locked="0"/>
    </xf>
    <xf numFmtId="0" fontId="4" fillId="0" borderId="0"/>
    <xf numFmtId="0" fontId="1" fillId="0" borderId="1"/>
    <xf numFmtId="0" fontId="4" fillId="0" borderId="6">
      <alignment horizontal="center" vertical="center" wrapText="1"/>
      <protection locked="0"/>
    </xf>
    <xf numFmtId="0" fontId="4" fillId="0" borderId="8">
      <alignment horizontal="center" vertical="center"/>
    </xf>
    <xf numFmtId="0" fontId="4" fillId="0" borderId="4">
      <alignment horizontal="center" vertical="center"/>
      <protection locked="0"/>
    </xf>
    <xf numFmtId="0" fontId="1" fillId="0" borderId="1">
      <alignment horizontal="center" vertical="center"/>
    </xf>
    <xf numFmtId="0" fontId="4" fillId="0" borderId="4">
      <alignment horizontal="center" vertical="center" wrapText="1"/>
      <protection locked="0"/>
    </xf>
    <xf numFmtId="0" fontId="4" fillId="0" borderId="7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4">
      <alignment horizontal="center" vertical="center"/>
    </xf>
    <xf numFmtId="0" fontId="1" fillId="0" borderId="4">
      <alignment horizontal="center"/>
    </xf>
    <xf numFmtId="0" fontId="1" fillId="0" borderId="1"/>
    <xf numFmtId="0" fontId="4" fillId="0" borderId="8">
      <alignment horizontal="center" vertical="center" wrapText="1"/>
      <protection locked="0"/>
    </xf>
    <xf numFmtId="0" fontId="37" fillId="0" borderId="0">
      <alignment vertical="top"/>
      <protection locked="0"/>
    </xf>
    <xf numFmtId="0" fontId="1" fillId="0" borderId="1">
      <alignment horizontal="center"/>
    </xf>
    <xf numFmtId="49" fontId="13" fillId="0" borderId="0">
      <protection locked="0"/>
    </xf>
    <xf numFmtId="0" fontId="1" fillId="0" borderId="0">
      <alignment vertical="center"/>
    </xf>
    <xf numFmtId="0" fontId="3" fillId="0" borderId="0">
      <alignment horizontal="right" vertical="center"/>
      <protection locked="0"/>
    </xf>
    <xf numFmtId="0" fontId="4" fillId="0" borderId="0">
      <alignment horizontal="left" vertical="center"/>
    </xf>
    <xf numFmtId="49" fontId="4" fillId="0" borderId="2">
      <alignment horizontal="center" vertical="center" wrapText="1"/>
      <protection locked="0"/>
    </xf>
    <xf numFmtId="0" fontId="6" fillId="0" borderId="0">
      <alignment horizontal="center" vertical="center" wrapText="1"/>
    </xf>
    <xf numFmtId="0" fontId="3" fillId="0" borderId="0">
      <alignment horizontal="right"/>
      <protection locked="0"/>
    </xf>
    <xf numFmtId="0" fontId="3" fillId="0" borderId="4">
      <alignment vertical="center" wrapText="1"/>
      <protection locked="0"/>
    </xf>
    <xf numFmtId="49" fontId="4" fillId="0" borderId="5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5">
      <alignment horizontal="center" vertical="center" wrapText="1"/>
      <protection locked="0"/>
    </xf>
    <xf numFmtId="0" fontId="4" fillId="0" borderId="5">
      <alignment horizontal="center" vertical="center"/>
    </xf>
    <xf numFmtId="0" fontId="4" fillId="0" borderId="6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top" wrapText="1"/>
      <protection locked="0"/>
    </xf>
    <xf numFmtId="0" fontId="1" fillId="0" borderId="1"/>
    <xf numFmtId="0" fontId="1" fillId="0" borderId="7">
      <alignment horizontal="center" vertical="center" wrapText="1"/>
      <protection locked="0"/>
    </xf>
    <xf numFmtId="0" fontId="4" fillId="0" borderId="0">
      <alignment horizontal="left" vertical="center"/>
    </xf>
    <xf numFmtId="0" fontId="4" fillId="0" borderId="2">
      <alignment horizontal="center" vertical="center" wrapText="1"/>
    </xf>
    <xf numFmtId="49" fontId="1" fillId="0" borderId="0"/>
    <xf numFmtId="0" fontId="4" fillId="0" borderId="6">
      <alignment horizontal="center" vertical="center"/>
    </xf>
    <xf numFmtId="0" fontId="4" fillId="0" borderId="5">
      <alignment horizontal="center" vertical="center" wrapText="1"/>
    </xf>
    <xf numFmtId="0" fontId="3" fillId="0" borderId="8">
      <alignment horizontal="left" vertical="center"/>
    </xf>
    <xf numFmtId="0" fontId="4" fillId="0" borderId="6">
      <alignment horizontal="center" vertical="center" wrapText="1"/>
    </xf>
    <xf numFmtId="0" fontId="3" fillId="0" borderId="1">
      <alignment horizontal="left" vertical="center" wrapText="1"/>
      <protection locked="0"/>
    </xf>
    <xf numFmtId="0" fontId="3" fillId="0" borderId="4">
      <alignment horizontal="left" vertical="center"/>
    </xf>
    <xf numFmtId="0" fontId="2" fillId="0" borderId="0">
      <alignment horizontal="center" vertical="center" wrapText="1"/>
    </xf>
    <xf numFmtId="0" fontId="3" fillId="0" borderId="1">
      <alignment horizontal="left" vertical="center" wrapText="1"/>
    </xf>
    <xf numFmtId="0" fontId="4" fillId="0" borderId="0"/>
    <xf numFmtId="0" fontId="4" fillId="0" borderId="0">
      <alignment wrapText="1"/>
    </xf>
    <xf numFmtId="0" fontId="4" fillId="0" borderId="2">
      <alignment horizontal="center" vertical="center"/>
    </xf>
    <xf numFmtId="0" fontId="4" fillId="0" borderId="28">
      <alignment horizontal="center" vertical="center" wrapText="1"/>
      <protection locked="0"/>
    </xf>
    <xf numFmtId="0" fontId="4" fillId="0" borderId="9">
      <alignment horizontal="center" vertical="center" wrapText="1"/>
    </xf>
    <xf numFmtId="4" fontId="3" fillId="0" borderId="1">
      <alignment horizontal="right" vertical="center" wrapText="1"/>
      <protection locked="0"/>
    </xf>
    <xf numFmtId="0" fontId="4" fillId="0" borderId="1">
      <alignment horizontal="center" vertical="center" wrapText="1"/>
    </xf>
    <xf numFmtId="0" fontId="4" fillId="0" borderId="10">
      <alignment horizontal="center" vertical="center" wrapText="1"/>
    </xf>
    <xf numFmtId="4" fontId="3" fillId="0" borderId="1">
      <alignment horizontal="right" vertical="center" wrapText="1"/>
    </xf>
    <xf numFmtId="0" fontId="4" fillId="0" borderId="8">
      <alignment horizontal="center" vertical="center"/>
    </xf>
    <xf numFmtId="0" fontId="4" fillId="0" borderId="11">
      <alignment horizontal="center" vertical="center" wrapText="1"/>
    </xf>
    <xf numFmtId="0" fontId="4" fillId="0" borderId="29">
      <alignment horizontal="center" vertical="center"/>
    </xf>
    <xf numFmtId="0" fontId="4" fillId="0" borderId="11">
      <alignment horizontal="center" vertical="center"/>
    </xf>
    <xf numFmtId="0" fontId="3" fillId="0" borderId="12">
      <alignment horizontal="left" vertical="center"/>
    </xf>
    <xf numFmtId="0" fontId="4" fillId="0" borderId="9">
      <alignment horizontal="center" vertical="center" wrapText="1"/>
      <protection locked="0"/>
    </xf>
    <xf numFmtId="0" fontId="4" fillId="0" borderId="4">
      <alignment horizontal="center" vertical="center"/>
    </xf>
    <xf numFmtId="0" fontId="3" fillId="0" borderId="0">
      <alignment horizontal="right" vertical="center"/>
    </xf>
    <xf numFmtId="0" fontId="4" fillId="0" borderId="11">
      <alignment horizontal="center" vertical="center" wrapText="1"/>
      <protection locked="0"/>
    </xf>
    <xf numFmtId="0" fontId="1" fillId="0" borderId="0">
      <protection locked="0"/>
    </xf>
    <xf numFmtId="4" fontId="3" fillId="0" borderId="1">
      <alignment horizontal="right" vertical="center"/>
      <protection locked="0"/>
    </xf>
    <xf numFmtId="0" fontId="3" fillId="0" borderId="0">
      <alignment horizontal="right"/>
    </xf>
    <xf numFmtId="0" fontId="3" fillId="0" borderId="11">
      <alignment horizontal="right" vertical="center"/>
      <protection locked="0"/>
    </xf>
    <xf numFmtId="0" fontId="2" fillId="0" borderId="0">
      <alignment horizontal="center" vertical="center"/>
      <protection locked="0"/>
    </xf>
    <xf numFmtId="4" fontId="3" fillId="0" borderId="1">
      <alignment horizontal="right" vertical="center"/>
    </xf>
    <xf numFmtId="0" fontId="37" fillId="0" borderId="0">
      <alignment vertical="top"/>
      <protection locked="0"/>
    </xf>
    <xf numFmtId="0" fontId="3" fillId="0" borderId="1">
      <alignment horizontal="right" vertical="center" wrapText="1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2">
      <alignment horizontal="left" vertical="center" wrapText="1"/>
      <protection locked="0"/>
    </xf>
    <xf numFmtId="0" fontId="1" fillId="0" borderId="5">
      <alignment vertical="center"/>
    </xf>
    <xf numFmtId="0" fontId="1" fillId="0" borderId="6">
      <alignment vertical="center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37" fillId="0" borderId="0">
      <alignment vertical="top"/>
      <protection locked="0"/>
    </xf>
    <xf numFmtId="0" fontId="1" fillId="0" borderId="0">
      <alignment vertical="center"/>
    </xf>
    <xf numFmtId="0" fontId="6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1">
      <alignment horizontal="center" vertical="center" wrapText="1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2" fillId="0" borderId="0">
      <alignment horizontal="center" vertical="center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4" fillId="0" borderId="1">
      <alignment horizontal="center" vertical="center" wrapText="1"/>
      <protection locked="0"/>
    </xf>
    <xf numFmtId="0" fontId="1" fillId="0" borderId="0">
      <alignment horizontal="right"/>
    </xf>
    <xf numFmtId="4" fontId="3" fillId="0" borderId="1">
      <alignment horizontal="right" vertical="center"/>
      <protection locked="0"/>
    </xf>
    <xf numFmtId="0" fontId="3" fillId="0" borderId="1">
      <alignment horizontal="center" vertical="center" wrapText="1"/>
    </xf>
    <xf numFmtId="0" fontId="14" fillId="0" borderId="0">
      <alignment horizontal="center" vertical="center"/>
    </xf>
    <xf numFmtId="4" fontId="3" fillId="0" borderId="1">
      <alignment horizontal="right" vertical="center"/>
    </xf>
    <xf numFmtId="0" fontId="2" fillId="0" borderId="0">
      <alignment horizontal="center" vertical="center"/>
      <protection locked="0"/>
    </xf>
    <xf numFmtId="4" fontId="3" fillId="0" borderId="1">
      <alignment horizontal="right" vertical="center" wrapText="1"/>
      <protection locked="0"/>
    </xf>
    <xf numFmtId="0" fontId="3" fillId="0" borderId="0">
      <alignment horizontal="right" vertical="center"/>
      <protection locked="0"/>
    </xf>
    <xf numFmtId="0" fontId="3" fillId="0" borderId="0">
      <alignment horizontal="right"/>
    </xf>
    <xf numFmtId="0" fontId="37" fillId="0" borderId="0">
      <alignment vertical="top"/>
      <protection locked="0"/>
    </xf>
    <xf numFmtId="0" fontId="4" fillId="0" borderId="4">
      <alignment horizontal="center" vertical="center"/>
    </xf>
    <xf numFmtId="0" fontId="13" fillId="0" borderId="0">
      <alignment horizontal="right"/>
      <protection locked="0"/>
    </xf>
    <xf numFmtId="0" fontId="14" fillId="0" borderId="0">
      <alignment horizontal="center" vertical="center" wrapText="1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/>
      <protection locked="0"/>
    </xf>
    <xf numFmtId="0" fontId="4" fillId="0" borderId="5">
      <alignment horizontal="center" vertical="center"/>
      <protection locked="0"/>
    </xf>
    <xf numFmtId="0" fontId="4" fillId="0" borderId="1">
      <alignment horizontal="center" vertical="center"/>
      <protection locked="0"/>
    </xf>
    <xf numFmtId="0" fontId="3" fillId="0" borderId="1">
      <alignment horizontal="left" vertical="center" wrapText="1"/>
      <protection locked="0"/>
    </xf>
    <xf numFmtId="0" fontId="1" fillId="0" borderId="1"/>
    <xf numFmtId="0" fontId="1" fillId="0" borderId="8">
      <alignment horizontal="center" vertical="center"/>
      <protection locked="0"/>
    </xf>
    <xf numFmtId="49" fontId="4" fillId="0" borderId="2">
      <alignment horizontal="center" vertical="center" wrapText="1"/>
      <protection locked="0"/>
    </xf>
    <xf numFmtId="178" fontId="3" fillId="0" borderId="1">
      <alignment horizontal="right" vertical="center" wrapText="1"/>
    </xf>
    <xf numFmtId="49" fontId="4" fillId="0" borderId="5">
      <alignment horizontal="center" vertical="center" wrapText="1"/>
      <protection locked="0"/>
    </xf>
    <xf numFmtId="0" fontId="3" fillId="0" borderId="0">
      <alignment horizontal="right"/>
    </xf>
    <xf numFmtId="49" fontId="4" fillId="0" borderId="1">
      <alignment horizontal="center" vertical="center"/>
      <protection locked="0"/>
    </xf>
    <xf numFmtId="0" fontId="4" fillId="0" borderId="4">
      <alignment horizontal="center" vertical="center"/>
    </xf>
    <xf numFmtId="0" fontId="4" fillId="0" borderId="2">
      <alignment horizontal="center" vertical="center"/>
    </xf>
    <xf numFmtId="0" fontId="14" fillId="0" borderId="0">
      <alignment horizontal="center" vertical="center"/>
      <protection locked="0"/>
    </xf>
    <xf numFmtId="49" fontId="4" fillId="0" borderId="1">
      <alignment horizontal="center" vertical="center"/>
      <protection locked="0"/>
    </xf>
    <xf numFmtId="0" fontId="4" fillId="0" borderId="7">
      <alignment horizontal="center" vertical="center" wrapText="1"/>
    </xf>
    <xf numFmtId="49" fontId="1" fillId="0" borderId="0"/>
    <xf numFmtId="0" fontId="3" fillId="0" borderId="1">
      <alignment horizontal="right" vertical="center" wrapText="1"/>
    </xf>
    <xf numFmtId="0" fontId="4" fillId="0" borderId="2">
      <alignment horizontal="center" vertical="center"/>
    </xf>
    <xf numFmtId="0" fontId="14" fillId="0" borderId="0">
      <alignment horizontal="center" vertical="center"/>
      <protection locked="0"/>
    </xf>
    <xf numFmtId="0" fontId="3" fillId="0" borderId="1">
      <alignment horizontal="right" vertical="center" wrapText="1"/>
      <protection locked="0"/>
    </xf>
    <xf numFmtId="0" fontId="4" fillId="0" borderId="1">
      <alignment horizontal="center" vertical="center"/>
    </xf>
    <xf numFmtId="0" fontId="1" fillId="0" borderId="4">
      <alignment horizontal="center" vertical="center"/>
      <protection locked="0"/>
    </xf>
    <xf numFmtId="0" fontId="4" fillId="0" borderId="8">
      <alignment horizontal="center" vertical="center" wrapText="1"/>
    </xf>
    <xf numFmtId="0" fontId="37" fillId="0" borderId="0">
      <alignment vertical="top"/>
      <protection locked="0"/>
    </xf>
    <xf numFmtId="178" fontId="3" fillId="0" borderId="1">
      <alignment horizontal="right" vertical="center"/>
      <protection locked="0"/>
    </xf>
    <xf numFmtId="0" fontId="1" fillId="0" borderId="0">
      <alignment horizontal="right"/>
    </xf>
    <xf numFmtId="0" fontId="3" fillId="0" borderId="1">
      <alignment horizontal="right" vertical="center"/>
    </xf>
    <xf numFmtId="178" fontId="3" fillId="0" borderId="1">
      <alignment horizontal="right" vertical="center"/>
    </xf>
    <xf numFmtId="0" fontId="14" fillId="0" borderId="0">
      <alignment horizontal="center" vertical="center"/>
    </xf>
    <xf numFmtId="0" fontId="3" fillId="0" borderId="1">
      <alignment horizontal="right" vertical="center"/>
      <protection locked="0"/>
    </xf>
    <xf numFmtId="0" fontId="2" fillId="0" borderId="0">
      <alignment horizontal="center" vertical="center"/>
    </xf>
    <xf numFmtId="0" fontId="1" fillId="0" borderId="0"/>
    <xf numFmtId="0" fontId="4" fillId="0" borderId="0"/>
    <xf numFmtId="0" fontId="8" fillId="0" borderId="0">
      <alignment horizontal="center" vertical="center" wrapText="1"/>
    </xf>
    <xf numFmtId="0" fontId="4" fillId="0" borderId="9">
      <alignment horizontal="center" vertical="center" wrapText="1"/>
    </xf>
    <xf numFmtId="0" fontId="4" fillId="0" borderId="0">
      <alignment horizontal="left" vertical="center" wrapText="1"/>
    </xf>
    <xf numFmtId="0" fontId="4" fillId="0" borderId="10">
      <alignment horizontal="center" vertical="center" wrapText="1"/>
    </xf>
    <xf numFmtId="0" fontId="4" fillId="0" borderId="2">
      <alignment horizontal="center" vertical="center"/>
    </xf>
    <xf numFmtId="0" fontId="4" fillId="0" borderId="11">
      <alignment horizontal="center" vertical="center" wrapText="1"/>
    </xf>
    <xf numFmtId="0" fontId="4" fillId="0" borderId="6">
      <alignment horizontal="center" vertical="center"/>
    </xf>
    <xf numFmtId="0" fontId="4" fillId="0" borderId="8">
      <alignment horizontal="center" vertical="center" wrapText="1"/>
    </xf>
    <xf numFmtId="0" fontId="4" fillId="0" borderId="11">
      <alignment horizontal="center" vertical="center"/>
    </xf>
    <xf numFmtId="0" fontId="4" fillId="0" borderId="1">
      <alignment horizontal="center" vertical="center"/>
    </xf>
    <xf numFmtId="0" fontId="3" fillId="0" borderId="0">
      <alignment vertical="top"/>
      <protection locked="0"/>
    </xf>
    <xf numFmtId="0" fontId="3" fillId="0" borderId="12">
      <alignment horizontal="left" vertical="center"/>
    </xf>
    <xf numFmtId="0" fontId="8" fillId="0" borderId="0">
      <alignment horizontal="center" vertical="center"/>
    </xf>
    <xf numFmtId="0" fontId="2" fillId="0" borderId="0">
      <alignment horizontal="center" vertical="center"/>
      <protection locked="0"/>
    </xf>
    <xf numFmtId="0" fontId="3" fillId="0" borderId="11">
      <alignment horizontal="right" vertical="center"/>
    </xf>
    <xf numFmtId="0" fontId="4" fillId="0" borderId="0">
      <alignment wrapText="1"/>
    </xf>
    <xf numFmtId="0" fontId="4" fillId="0" borderId="8">
      <alignment horizontal="center" vertical="center" wrapText="1"/>
      <protection locked="0"/>
    </xf>
    <xf numFmtId="0" fontId="3" fillId="0" borderId="11">
      <alignment horizontal="right" vertical="center"/>
      <protection locked="0"/>
    </xf>
    <xf numFmtId="0" fontId="4" fillId="0" borderId="8">
      <alignment horizontal="center" vertical="center"/>
      <protection locked="0"/>
    </xf>
    <xf numFmtId="0" fontId="4" fillId="0" borderId="10">
      <alignment horizontal="center" vertical="center" wrapText="1"/>
      <protection locked="0"/>
    </xf>
    <xf numFmtId="0" fontId="4" fillId="0" borderId="12">
      <alignment horizontal="center" vertical="center"/>
      <protection locked="0"/>
    </xf>
    <xf numFmtId="0" fontId="4" fillId="0" borderId="11">
      <alignment horizontal="center" vertical="center" wrapText="1"/>
      <protection locked="0"/>
    </xf>
    <xf numFmtId="0" fontId="4" fillId="0" borderId="1">
      <alignment horizontal="center" vertical="center" wrapText="1"/>
      <protection locked="0"/>
    </xf>
    <xf numFmtId="0" fontId="4" fillId="0" borderId="12">
      <alignment horizontal="center" vertical="center" wrapText="1"/>
    </xf>
    <xf numFmtId="0" fontId="3" fillId="0" borderId="1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/>
      <protection locked="0"/>
    </xf>
    <xf numFmtId="0" fontId="3" fillId="0" borderId="0">
      <alignment horizontal="right" vertical="center"/>
    </xf>
    <xf numFmtId="0" fontId="3" fillId="0" borderId="0">
      <alignment horizontal="right"/>
    </xf>
    <xf numFmtId="0" fontId="4" fillId="0" borderId="4">
      <alignment horizontal="center" vertical="center" wrapText="1"/>
    </xf>
    <xf numFmtId="0" fontId="37" fillId="0" borderId="0">
      <alignment vertical="top"/>
      <protection locked="0"/>
    </xf>
    <xf numFmtId="0" fontId="3" fillId="0" borderId="7">
      <alignment horizontal="center" vertical="center" wrapText="1"/>
      <protection locked="0"/>
    </xf>
    <xf numFmtId="0" fontId="1" fillId="0" borderId="0">
      <alignment wrapText="1"/>
    </xf>
    <xf numFmtId="0" fontId="6" fillId="0" borderId="0">
      <alignment horizontal="center" vertical="center" wrapText="1"/>
    </xf>
    <xf numFmtId="0" fontId="3" fillId="0" borderId="0">
      <alignment horizontal="left" vertical="center" wrapText="1"/>
    </xf>
    <xf numFmtId="0" fontId="4" fillId="0" borderId="2">
      <alignment horizontal="center" vertical="center" wrapText="1"/>
    </xf>
    <xf numFmtId="0" fontId="4" fillId="0" borderId="6">
      <alignment horizontal="center" vertical="center" wrapText="1"/>
    </xf>
    <xf numFmtId="0" fontId="3" fillId="0" borderId="6">
      <alignment horizontal="left" vertical="center" wrapText="1"/>
    </xf>
    <xf numFmtId="0" fontId="3" fillId="0" borderId="28">
      <alignment horizontal="center" vertical="center"/>
    </xf>
    <xf numFmtId="0" fontId="3" fillId="0" borderId="11">
      <alignment horizontal="left" vertical="center" wrapText="1"/>
      <protection locked="0"/>
    </xf>
    <xf numFmtId="0" fontId="2" fillId="0" borderId="0">
      <alignment horizontal="center" vertical="center" wrapText="1"/>
      <protection locked="0"/>
    </xf>
    <xf numFmtId="0" fontId="3" fillId="0" borderId="0">
      <alignment vertical="top"/>
      <protection locked="0"/>
    </xf>
    <xf numFmtId="0" fontId="4" fillId="0" borderId="8">
      <alignment horizontal="center" vertical="center" wrapText="1"/>
      <protection locked="0"/>
    </xf>
    <xf numFmtId="0" fontId="4" fillId="0" borderId="8">
      <alignment horizontal="center" vertical="center" wrapText="1"/>
    </xf>
    <xf numFmtId="0" fontId="4" fillId="0" borderId="12">
      <alignment horizontal="center" vertical="center" wrapText="1"/>
    </xf>
    <xf numFmtId="0" fontId="1" fillId="0" borderId="0">
      <alignment vertical="center"/>
    </xf>
    <xf numFmtId="0" fontId="3" fillId="0" borderId="11">
      <alignment horizontal="right" vertical="center"/>
    </xf>
    <xf numFmtId="0" fontId="3" fillId="0" borderId="0">
      <alignment horizontal="right" vertical="center"/>
      <protection locked="0"/>
    </xf>
    <xf numFmtId="0" fontId="6" fillId="0" borderId="0">
      <alignment horizontal="center" vertical="center"/>
    </xf>
    <xf numFmtId="0" fontId="3" fillId="0" borderId="0">
      <alignment vertical="top" wrapText="1"/>
      <protection locked="0"/>
    </xf>
    <xf numFmtId="0" fontId="3" fillId="0" borderId="0">
      <alignment horizontal="right"/>
      <protection locked="0"/>
    </xf>
    <xf numFmtId="0" fontId="3" fillId="0" borderId="0">
      <alignment horizontal="left" vertical="center"/>
      <protection locked="0"/>
    </xf>
    <xf numFmtId="0" fontId="4" fillId="0" borderId="8">
      <alignment horizontal="center" vertical="center"/>
      <protection locked="0"/>
    </xf>
    <xf numFmtId="0" fontId="3" fillId="0" borderId="0">
      <alignment horizontal="right" wrapText="1"/>
      <protection locked="0"/>
    </xf>
    <xf numFmtId="0" fontId="4" fillId="0" borderId="1">
      <alignment horizontal="center" vertical="center" wrapText="1"/>
    </xf>
    <xf numFmtId="0" fontId="4" fillId="0" borderId="12">
      <alignment horizontal="center" vertical="center"/>
      <protection locked="0"/>
    </xf>
    <xf numFmtId="0" fontId="4" fillId="0" borderId="12">
      <alignment horizontal="center" vertical="center" wrapText="1"/>
      <protection locked="0"/>
    </xf>
    <xf numFmtId="0" fontId="3" fillId="0" borderId="1">
      <alignment horizontal="left" vertical="center" wrapText="1"/>
    </xf>
    <xf numFmtId="0" fontId="4" fillId="0" borderId="1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2">
      <alignment horizontal="left" vertical="center" wrapText="1"/>
      <protection locked="0"/>
    </xf>
    <xf numFmtId="0" fontId="3" fillId="0" borderId="1">
      <alignment horizontal="right" vertical="center"/>
      <protection locked="0"/>
    </xf>
    <xf numFmtId="0" fontId="3" fillId="0" borderId="0">
      <alignment horizontal="right" wrapText="1"/>
    </xf>
    <xf numFmtId="0" fontId="1" fillId="0" borderId="5">
      <alignment vertical="center"/>
    </xf>
    <xf numFmtId="0" fontId="3" fillId="0" borderId="0">
      <alignment horizontal="right" vertical="center" wrapText="1"/>
      <protection locked="0"/>
    </xf>
    <xf numFmtId="0" fontId="4" fillId="0" borderId="4">
      <alignment horizontal="center" vertical="center" wrapText="1"/>
    </xf>
    <xf numFmtId="0" fontId="1" fillId="0" borderId="6">
      <alignment vertical="center"/>
    </xf>
    <xf numFmtId="0" fontId="37" fillId="0" borderId="0">
      <alignment vertical="top"/>
      <protection locked="0"/>
    </xf>
    <xf numFmtId="0" fontId="2" fillId="0" borderId="0">
      <alignment horizontal="center" vertical="center"/>
    </xf>
    <xf numFmtId="0" fontId="4" fillId="0" borderId="5">
      <alignment horizontal="center" vertical="center"/>
    </xf>
    <xf numFmtId="4" fontId="4" fillId="0" borderId="1">
      <alignment vertical="center"/>
    </xf>
    <xf numFmtId="4" fontId="4" fillId="0" borderId="1">
      <alignment vertical="center"/>
      <protection locked="0"/>
    </xf>
    <xf numFmtId="0" fontId="4" fillId="0" borderId="8">
      <alignment horizontal="center" vertical="center"/>
    </xf>
    <xf numFmtId="0" fontId="4" fillId="0" borderId="2">
      <alignment horizontal="center" vertical="center" wrapText="1"/>
    </xf>
    <xf numFmtId="4" fontId="4" fillId="0" borderId="7">
      <alignment vertical="center"/>
      <protection locked="0"/>
    </xf>
    <xf numFmtId="0" fontId="1" fillId="0" borderId="0">
      <alignment horizontal="right" vertical="center"/>
    </xf>
    <xf numFmtId="0" fontId="4" fillId="0" borderId="1">
      <alignment horizontal="center" vertical="center"/>
      <protection locked="0"/>
    </xf>
    <xf numFmtId="0" fontId="4" fillId="0" borderId="29">
      <alignment horizontal="center" vertical="center" wrapText="1"/>
    </xf>
    <xf numFmtId="0" fontId="4" fillId="0" borderId="0">
      <protection locked="0"/>
    </xf>
    <xf numFmtId="4" fontId="4" fillId="0" borderId="7">
      <alignment vertical="center"/>
    </xf>
    <xf numFmtId="0" fontId="7" fillId="0" borderId="0"/>
    <xf numFmtId="0" fontId="4" fillId="0" borderId="7">
      <alignment horizontal="center" vertical="center"/>
      <protection locked="0"/>
    </xf>
    <xf numFmtId="0" fontId="1" fillId="0" borderId="1">
      <alignment horizontal="center"/>
    </xf>
    <xf numFmtId="0" fontId="4" fillId="0" borderId="0">
      <alignment horizontal="right" vertical="center"/>
      <protection locked="0"/>
    </xf>
    <xf numFmtId="0" fontId="3" fillId="0" borderId="0">
      <alignment horizontal="right" vertical="center"/>
      <protection locked="0"/>
    </xf>
    <xf numFmtId="0" fontId="4" fillId="0" borderId="0">
      <alignment vertical="top"/>
      <protection locked="0"/>
    </xf>
    <xf numFmtId="0" fontId="4" fillId="0" borderId="1">
      <alignment horizontal="center" vertical="center"/>
      <protection locked="0"/>
    </xf>
    <xf numFmtId="0" fontId="3" fillId="0" borderId="1">
      <alignment vertical="center" wrapText="1"/>
    </xf>
    <xf numFmtId="0" fontId="3" fillId="0" borderId="1">
      <alignment horizontal="left" vertical="center" wrapText="1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3" fillId="0" borderId="0">
      <alignment vertical="top"/>
      <protection locked="0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37" fillId="0" borderId="0">
      <alignment vertical="top"/>
      <protection locked="0"/>
    </xf>
    <xf numFmtId="0" fontId="3" fillId="0" borderId="0">
      <alignment horizontal="left" vertical="center"/>
    </xf>
    <xf numFmtId="0" fontId="4" fillId="0" borderId="2">
      <alignment horizontal="center" vertical="center" wrapText="1"/>
    </xf>
    <xf numFmtId="0" fontId="4" fillId="0" borderId="6">
      <alignment horizontal="center" vertical="center" wrapText="1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1" fillId="0" borderId="0"/>
    <xf numFmtId="0" fontId="2" fillId="0" borderId="0">
      <alignment horizontal="center" vertical="center"/>
    </xf>
    <xf numFmtId="0" fontId="3" fillId="0" borderId="0">
      <alignment horizontal="left" vertical="center"/>
      <protection locked="0"/>
    </xf>
    <xf numFmtId="0" fontId="4" fillId="0" borderId="5">
      <alignment horizontal="center" vertical="center" wrapText="1"/>
      <protection locked="0"/>
    </xf>
    <xf numFmtId="0" fontId="4" fillId="0" borderId="6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</xf>
    <xf numFmtId="0" fontId="3" fillId="0" borderId="1">
      <alignment horizontal="left" vertical="center" wrapText="1"/>
      <protection locked="0"/>
    </xf>
    <xf numFmtId="0" fontId="4" fillId="0" borderId="0">
      <alignment horizontal="left" vertical="center"/>
    </xf>
    <xf numFmtId="0" fontId="3" fillId="0" borderId="8">
      <alignment horizontal="left" vertical="center"/>
    </xf>
    <xf numFmtId="49" fontId="1" fillId="0" borderId="0"/>
    <xf numFmtId="0" fontId="4" fillId="0" borderId="0">
      <alignment horizontal="left" vertical="center"/>
    </xf>
    <xf numFmtId="0" fontId="3" fillId="0" borderId="1">
      <alignment horizontal="left" vertical="center"/>
      <protection locked="0"/>
    </xf>
    <xf numFmtId="0" fontId="3" fillId="0" borderId="8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7">
      <alignment horizontal="center" vertical="center"/>
    </xf>
    <xf numFmtId="0" fontId="4" fillId="0" borderId="5">
      <alignment horizontal="center" vertical="center" wrapText="1"/>
    </xf>
    <xf numFmtId="0" fontId="4" fillId="0" borderId="2">
      <alignment horizontal="center" vertical="center"/>
    </xf>
    <xf numFmtId="0" fontId="4" fillId="0" borderId="6">
      <alignment horizontal="center" vertical="center" wrapText="1"/>
    </xf>
    <xf numFmtId="0" fontId="4" fillId="0" borderId="6">
      <alignment horizontal="center" vertical="center"/>
    </xf>
    <xf numFmtId="0" fontId="3" fillId="0" borderId="4">
      <alignment horizontal="left" vertical="center" wrapText="1"/>
      <protection locked="0"/>
    </xf>
    <xf numFmtId="4" fontId="3" fillId="0" borderId="1">
      <alignment horizontal="right" vertical="center" wrapText="1"/>
      <protection locked="0"/>
    </xf>
    <xf numFmtId="0" fontId="4" fillId="0" borderId="0"/>
    <xf numFmtId="0" fontId="4" fillId="0" borderId="8">
      <alignment horizontal="center" vertical="center"/>
    </xf>
    <xf numFmtId="0" fontId="1" fillId="0" borderId="0">
      <alignment horizontal="right"/>
      <protection locked="0"/>
    </xf>
    <xf numFmtId="0" fontId="4" fillId="0" borderId="4">
      <alignment horizontal="center" vertical="center"/>
    </xf>
    <xf numFmtId="0" fontId="1" fillId="0" borderId="1">
      <alignment horizontal="center" vertical="center"/>
      <protection locked="0"/>
    </xf>
    <xf numFmtId="0" fontId="37" fillId="0" borderId="0">
      <alignment vertical="top"/>
      <protection locked="0"/>
    </xf>
  </cellStyleXfs>
  <cellXfs count="346">
    <xf numFmtId="0" fontId="0" fillId="0" borderId="0" xfId="0" applyFont="1" applyBorder="1"/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393" applyFont="1" applyBorder="1">
      <alignment horizontal="center" vertical="center"/>
    </xf>
    <xf numFmtId="0" fontId="1" fillId="0" borderId="1" xfId="664" applyFont="1" applyBorder="1">
      <alignment horizontal="center" vertical="center"/>
      <protection locked="0"/>
    </xf>
    <xf numFmtId="49" fontId="5" fillId="0" borderId="1" xfId="146" applyNumberFormat="1" applyFont="1" applyBorder="1">
      <alignment horizontal="left" vertical="center" wrapText="1"/>
    </xf>
    <xf numFmtId="0" fontId="0" fillId="0" borderId="1" xfId="0" applyFont="1" applyBorder="1"/>
    <xf numFmtId="181" fontId="5" fillId="0" borderId="1" xfId="0" applyNumberFormat="1" applyFont="1" applyBorder="1" applyAlignment="1">
      <alignment horizontal="right" vertical="center"/>
    </xf>
    <xf numFmtId="0" fontId="0" fillId="0" borderId="2" xfId="0" applyFont="1" applyBorder="1"/>
    <xf numFmtId="49" fontId="5" fillId="0" borderId="2" xfId="146" applyNumberFormat="1" applyFont="1" applyBorder="1">
      <alignment horizontal="left" vertical="center" wrapText="1"/>
    </xf>
    <xf numFmtId="0" fontId="3" fillId="0" borderId="3" xfId="566" applyFont="1" applyBorder="1">
      <alignment horizontal="center" vertical="center" wrapText="1"/>
      <protection locked="0"/>
    </xf>
    <xf numFmtId="0" fontId="3" fillId="0" borderId="3" xfId="650" applyFont="1" applyBorder="1">
      <alignment horizontal="left" vertical="center" wrapText="1"/>
      <protection locked="0"/>
    </xf>
    <xf numFmtId="0" fontId="3" fillId="0" borderId="3" xfId="658" applyFont="1" applyBorder="1">
      <alignment horizontal="left" vertical="center" wrapText="1"/>
      <protection locked="0"/>
    </xf>
    <xf numFmtId="181" fontId="5" fillId="0" borderId="4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left"/>
    </xf>
    <xf numFmtId="49" fontId="1" fillId="0" borderId="0" xfId="651" applyNumberFormat="1" applyFont="1" applyBorder="1"/>
    <xf numFmtId="0" fontId="2" fillId="0" borderId="0" xfId="304" applyFont="1" applyBorder="1">
      <alignment horizontal="center" vertical="center"/>
    </xf>
    <xf numFmtId="0" fontId="4" fillId="0" borderId="0" xfId="648" applyFont="1" applyBorder="1">
      <alignment horizontal="left" vertical="center"/>
    </xf>
    <xf numFmtId="0" fontId="4" fillId="0" borderId="0" xfId="660" applyFont="1" applyBorder="1"/>
    <xf numFmtId="0" fontId="4" fillId="0" borderId="2" xfId="312" applyFont="1" applyBorder="1">
      <alignment horizontal="center" vertical="center" wrapText="1"/>
      <protection locked="0"/>
    </xf>
    <xf numFmtId="0" fontId="4" fillId="0" borderId="2" xfId="652" applyFont="1" applyBorder="1">
      <alignment horizontal="center" vertical="center" wrapText="1"/>
    </xf>
    <xf numFmtId="0" fontId="4" fillId="0" borderId="2" xfId="655" applyFont="1" applyBorder="1">
      <alignment horizontal="center" vertical="center"/>
    </xf>
    <xf numFmtId="0" fontId="4" fillId="0" borderId="5" xfId="387" applyFont="1" applyBorder="1">
      <alignment horizontal="center" vertical="center" wrapText="1"/>
      <protection locked="0"/>
    </xf>
    <xf numFmtId="0" fontId="4" fillId="0" borderId="5" xfId="654" applyFont="1" applyBorder="1">
      <alignment horizontal="center" vertical="center" wrapText="1"/>
    </xf>
    <xf numFmtId="0" fontId="4" fillId="0" borderId="5" xfId="56" applyFont="1" applyBorder="1">
      <alignment horizontal="center" vertical="center"/>
    </xf>
    <xf numFmtId="0" fontId="4" fillId="0" borderId="6" xfId="390" applyFont="1" applyBorder="1">
      <alignment horizontal="center" vertical="center" wrapText="1"/>
      <protection locked="0"/>
    </xf>
    <xf numFmtId="0" fontId="4" fillId="0" borderId="6" xfId="656" applyFont="1" applyBorder="1">
      <alignment horizontal="center" vertical="center" wrapText="1"/>
    </xf>
    <xf numFmtId="0" fontId="4" fillId="0" borderId="6" xfId="657" applyFont="1" applyBorder="1">
      <alignment horizontal="center" vertical="center"/>
    </xf>
    <xf numFmtId="0" fontId="3" fillId="0" borderId="2" xfId="643" applyFont="1" applyBorder="1">
      <alignment horizontal="left" vertical="center" wrapText="1"/>
    </xf>
    <xf numFmtId="49" fontId="5" fillId="0" borderId="3" xfId="146" applyNumberFormat="1" applyFont="1" applyBorder="1">
      <alignment horizontal="left" vertical="center" wrapText="1"/>
    </xf>
    <xf numFmtId="0" fontId="1" fillId="0" borderId="3" xfId="28" applyFont="1" applyBorder="1">
      <alignment horizontal="center" vertical="center" wrapText="1"/>
      <protection locked="0"/>
    </xf>
    <xf numFmtId="0" fontId="3" fillId="0" borderId="3" xfId="646" applyFont="1" applyBorder="1">
      <alignment horizontal="left" vertical="center"/>
    </xf>
    <xf numFmtId="0" fontId="3" fillId="0" borderId="3" xfId="259" applyFont="1" applyBorder="1">
      <alignment horizontal="left" vertical="center"/>
    </xf>
    <xf numFmtId="0" fontId="0" fillId="0" borderId="0" xfId="0" applyFont="1" applyBorder="1" applyAlignment="1">
      <alignment horizontal="center"/>
    </xf>
    <xf numFmtId="0" fontId="1" fillId="0" borderId="0" xfId="83" applyFont="1" applyBorder="1">
      <alignment horizontal="right" vertical="center"/>
      <protection locked="0"/>
    </xf>
    <xf numFmtId="0" fontId="4" fillId="0" borderId="7" xfId="653" applyFont="1" applyBorder="1">
      <alignment horizontal="center" vertical="center"/>
    </xf>
    <xf numFmtId="0" fontId="4" fillId="0" borderId="8" xfId="661" applyFont="1" applyBorder="1">
      <alignment horizontal="center" vertical="center"/>
    </xf>
    <xf numFmtId="0" fontId="4" fillId="0" borderId="4" xfId="663" applyFont="1" applyBorder="1">
      <alignment horizontal="center" vertical="center"/>
    </xf>
    <xf numFmtId="0" fontId="3" fillId="0" borderId="0" xfId="96" applyFont="1" applyBorder="1">
      <alignment horizontal="right" vertical="center"/>
    </xf>
    <xf numFmtId="0" fontId="6" fillId="0" borderId="0" xfId="408" applyFont="1" applyBorder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7" xfId="515" applyFont="1" applyBorder="1">
      <alignment horizontal="center" vertical="center" wrapText="1"/>
    </xf>
    <xf numFmtId="0" fontId="4" fillId="0" borderId="8" xfId="523" applyFont="1" applyBorder="1">
      <alignment horizontal="center" vertical="center" wrapText="1"/>
    </xf>
    <xf numFmtId="0" fontId="4" fillId="0" borderId="4" xfId="128" applyFont="1" applyBorder="1">
      <alignment horizontal="center" vertical="center" wrapText="1"/>
    </xf>
    <xf numFmtId="0" fontId="4" fillId="0" borderId="1" xfId="634" applyFont="1" applyBorder="1">
      <alignment horizontal="center" vertical="center" wrapText="1"/>
    </xf>
    <xf numFmtId="0" fontId="4" fillId="0" borderId="2" xfId="634" applyFont="1" applyBorder="1">
      <alignment horizontal="center" vertical="center" wrapText="1"/>
    </xf>
    <xf numFmtId="49" fontId="5" fillId="0" borderId="4" xfId="146" applyNumberFormat="1" applyFont="1" applyBorder="1">
      <alignment horizontal="left" vertical="center" wrapText="1"/>
    </xf>
    <xf numFmtId="0" fontId="3" fillId="0" borderId="3" xfId="636" applyFont="1" applyBorder="1">
      <alignment horizontal="center" vertical="center" wrapText="1"/>
      <protection locked="0"/>
    </xf>
    <xf numFmtId="0" fontId="3" fillId="0" borderId="3" xfId="410" applyFont="1" applyBorder="1">
      <alignment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4" fillId="0" borderId="1" xfId="621" applyFont="1" applyBorder="1">
      <alignment horizontal="center" vertical="center"/>
      <protection locked="0"/>
    </xf>
    <xf numFmtId="0" fontId="4" fillId="0" borderId="2" xfId="621" applyFont="1" applyBorder="1">
      <alignment horizontal="center" vertical="center"/>
      <protection locked="0"/>
    </xf>
    <xf numFmtId="0" fontId="4" fillId="0" borderId="2" xfId="624" applyFont="1" applyBorder="1">
      <alignment horizontal="center" vertical="center" wrapText="1"/>
      <protection locked="0"/>
    </xf>
    <xf numFmtId="0" fontId="4" fillId="0" borderId="1" xfId="624" applyFont="1" applyBorder="1">
      <alignment horizontal="center" vertical="center" wrapText="1"/>
      <protection locked="0"/>
    </xf>
    <xf numFmtId="49" fontId="5" fillId="0" borderId="7" xfId="146" applyNumberFormat="1" applyFont="1" applyBorder="1">
      <alignment horizontal="left" vertical="center" wrapText="1"/>
    </xf>
    <xf numFmtId="0" fontId="0" fillId="0" borderId="3" xfId="0" applyFont="1" applyBorder="1"/>
    <xf numFmtId="0" fontId="0" fillId="0" borderId="4" xfId="0" applyFont="1" applyBorder="1"/>
    <xf numFmtId="0" fontId="0" fillId="0" borderId="0" xfId="0" applyFont="1" applyAlignment="1"/>
    <xf numFmtId="0" fontId="0" fillId="0" borderId="0" xfId="0" applyFont="1" applyBorder="1" applyAlignment="1"/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610" applyFont="1" applyBorder="1">
      <alignment horizontal="right" vertical="center"/>
    </xf>
    <xf numFmtId="0" fontId="7" fillId="0" borderId="0" xfId="151" applyFont="1" applyBorder="1">
      <alignment vertical="top"/>
    </xf>
    <xf numFmtId="0" fontId="8" fillId="0" borderId="0" xfId="534" applyFont="1" applyBorder="1">
      <alignment horizontal="center" vertical="center" wrapText="1"/>
    </xf>
    <xf numFmtId="0" fontId="8" fillId="0" borderId="0" xfId="546" applyFont="1" applyBorder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549" applyFont="1" applyBorder="1">
      <alignment wrapText="1"/>
    </xf>
    <xf numFmtId="0" fontId="4" fillId="0" borderId="0" xfId="152" applyFont="1" applyBorder="1">
      <alignment horizontal="right" wrapText="1"/>
    </xf>
    <xf numFmtId="0" fontId="4" fillId="0" borderId="0" xfId="613" applyFont="1" applyBorder="1">
      <protection locked="0"/>
    </xf>
    <xf numFmtId="0" fontId="4" fillId="0" borderId="1" xfId="612" applyFont="1" applyBorder="1">
      <alignment horizontal="center" vertical="center" wrapText="1"/>
    </xf>
    <xf numFmtId="0" fontId="4" fillId="0" borderId="1" xfId="543" applyFont="1" applyBorder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43" applyFont="1" applyBorder="1">
      <alignment vertical="center" wrapText="1"/>
    </xf>
    <xf numFmtId="181" fontId="5" fillId="0" borderId="2" xfId="0" applyNumberFormat="1" applyFont="1" applyBorder="1" applyAlignment="1">
      <alignment horizontal="right" vertical="center"/>
    </xf>
    <xf numFmtId="0" fontId="4" fillId="0" borderId="3" xfId="43" applyFont="1" applyBorder="1">
      <alignment vertical="center" wrapText="1"/>
    </xf>
    <xf numFmtId="181" fontId="5" fillId="0" borderId="3" xfId="0" applyNumberFormat="1" applyFont="1" applyBorder="1" applyAlignment="1">
      <alignment horizontal="right" vertical="center"/>
    </xf>
    <xf numFmtId="0" fontId="3" fillId="0" borderId="0" xfId="629" applyFont="1" applyBorder="1">
      <alignment horizontal="right" vertical="center"/>
      <protection locked="0"/>
    </xf>
    <xf numFmtId="0" fontId="4" fillId="0" borderId="0" xfId="618" applyFont="1" applyBorder="1">
      <alignment horizontal="right" vertical="center"/>
      <protection locked="0"/>
    </xf>
    <xf numFmtId="0" fontId="1" fillId="0" borderId="1" xfId="617" applyFont="1" applyBorder="1">
      <alignment horizontal="center"/>
    </xf>
    <xf numFmtId="0" fontId="9" fillId="0" borderId="0" xfId="368" applyFont="1" applyFill="1" applyBorder="1" applyAlignment="1" applyProtection="1">
      <alignment vertical="top"/>
      <protection locked="0"/>
    </xf>
    <xf numFmtId="0" fontId="0" fillId="0" borderId="0" xfId="0" applyFont="1" applyFill="1" applyBorder="1" applyAlignment="1">
      <alignment vertical="center"/>
    </xf>
    <xf numFmtId="0" fontId="10" fillId="0" borderId="0" xfId="368" applyFont="1" applyFill="1" applyBorder="1" applyAlignment="1" applyProtection="1"/>
    <xf numFmtId="0" fontId="1" fillId="0" borderId="0" xfId="368" applyFont="1" applyFill="1" applyBorder="1" applyAlignment="1" applyProtection="1"/>
    <xf numFmtId="0" fontId="1" fillId="0" borderId="0" xfId="368" applyFont="1" applyFill="1" applyBorder="1" applyAlignment="1" applyProtection="1">
      <alignment wrapText="1"/>
    </xf>
    <xf numFmtId="0" fontId="11" fillId="0" borderId="0" xfId="368" applyFont="1" applyFill="1" applyAlignment="1" applyProtection="1">
      <alignment horizontal="center" vertical="center" wrapText="1"/>
    </xf>
    <xf numFmtId="0" fontId="6" fillId="0" borderId="0" xfId="368" applyFont="1" applyFill="1" applyAlignment="1" applyProtection="1">
      <alignment horizontal="center" vertical="center" wrapText="1"/>
    </xf>
    <xf numFmtId="0" fontId="3" fillId="0" borderId="0" xfId="368" applyFont="1" applyFill="1" applyBorder="1" applyAlignment="1" applyProtection="1">
      <alignment horizontal="left" vertical="center"/>
    </xf>
    <xf numFmtId="0" fontId="4" fillId="0" borderId="0" xfId="368" applyFont="1" applyFill="1" applyBorder="1" applyAlignment="1" applyProtection="1"/>
    <xf numFmtId="0" fontId="4" fillId="0" borderId="0" xfId="368" applyFont="1" applyFill="1" applyBorder="1" applyAlignment="1" applyProtection="1">
      <alignment wrapText="1"/>
    </xf>
    <xf numFmtId="0" fontId="4" fillId="0" borderId="3" xfId="368" applyFont="1" applyFill="1" applyBorder="1" applyAlignment="1" applyProtection="1">
      <alignment horizontal="center" vertical="center" wrapText="1"/>
    </xf>
    <xf numFmtId="0" fontId="4" fillId="0" borderId="3" xfId="368" applyFont="1" applyFill="1" applyBorder="1" applyAlignment="1" applyProtection="1">
      <alignment horizontal="center" vertical="center"/>
    </xf>
    <xf numFmtId="0" fontId="3" fillId="0" borderId="3" xfId="368" applyFont="1" applyFill="1" applyBorder="1" applyAlignment="1" applyProtection="1">
      <alignment horizontal="right" vertical="center"/>
      <protection locked="0"/>
    </xf>
    <xf numFmtId="0" fontId="3" fillId="0" borderId="3" xfId="368" applyFont="1" applyFill="1" applyBorder="1" applyAlignment="1" applyProtection="1">
      <alignment horizontal="left" vertical="center"/>
      <protection locked="0"/>
    </xf>
    <xf numFmtId="0" fontId="3" fillId="0" borderId="3" xfId="368" applyFont="1" applyFill="1" applyBorder="1" applyAlignment="1" applyProtection="1">
      <alignment horizontal="center" vertical="center"/>
      <protection locked="0"/>
    </xf>
    <xf numFmtId="0" fontId="3" fillId="0" borderId="3" xfId="368" applyFont="1" applyFill="1" applyBorder="1" applyAlignment="1" applyProtection="1">
      <alignment horizontal="right" vertical="center"/>
    </xf>
    <xf numFmtId="0" fontId="3" fillId="0" borderId="3" xfId="368" applyFont="1" applyFill="1" applyBorder="1" applyAlignment="1" applyProtection="1">
      <alignment horizontal="left" vertical="center" wrapText="1"/>
    </xf>
    <xf numFmtId="0" fontId="3" fillId="0" borderId="3" xfId="368" applyFont="1" applyFill="1" applyBorder="1" applyAlignment="1" applyProtection="1">
      <alignment vertical="center"/>
      <protection locked="0"/>
    </xf>
    <xf numFmtId="0" fontId="10" fillId="0" borderId="3" xfId="368" applyFont="1" applyFill="1" applyBorder="1" applyAlignment="1" applyProtection="1"/>
    <xf numFmtId="0" fontId="0" fillId="0" borderId="0" xfId="0" applyFont="1" applyFill="1" applyAlignment="1">
      <alignment horizontal="left" vertical="center"/>
    </xf>
    <xf numFmtId="0" fontId="9" fillId="0" borderId="0" xfId="368" applyFont="1" applyFill="1" applyBorder="1" applyAlignment="1" applyProtection="1">
      <alignment vertical="top" wrapText="1"/>
      <protection locked="0"/>
    </xf>
    <xf numFmtId="0" fontId="10" fillId="0" borderId="0" xfId="368" applyFont="1" applyFill="1" applyBorder="1" applyAlignment="1" applyProtection="1">
      <alignment wrapText="1"/>
    </xf>
    <xf numFmtId="0" fontId="4" fillId="0" borderId="3" xfId="368" applyFont="1" applyFill="1" applyBorder="1" applyAlignment="1" applyProtection="1">
      <alignment horizontal="center" vertical="center" wrapText="1"/>
      <protection locked="0"/>
    </xf>
    <xf numFmtId="0" fontId="12" fillId="0" borderId="3" xfId="368" applyFont="1" applyFill="1" applyBorder="1" applyAlignment="1" applyProtection="1">
      <alignment horizontal="center" vertical="center" wrapText="1"/>
      <protection locked="0"/>
    </xf>
    <xf numFmtId="0" fontId="9" fillId="0" borderId="3" xfId="368" applyFont="1" applyFill="1" applyBorder="1" applyAlignment="1" applyProtection="1">
      <alignment vertical="top"/>
      <protection locked="0"/>
    </xf>
    <xf numFmtId="0" fontId="3" fillId="0" borderId="0" xfId="368" applyFont="1" applyFill="1" applyBorder="1" applyAlignment="1" applyProtection="1">
      <alignment horizontal="right" vertical="center" wrapText="1"/>
      <protection locked="0"/>
    </xf>
    <xf numFmtId="0" fontId="3" fillId="0" borderId="0" xfId="368" applyFont="1" applyFill="1" applyBorder="1" applyAlignment="1" applyProtection="1">
      <alignment horizontal="right" vertical="center" wrapText="1"/>
    </xf>
    <xf numFmtId="0" fontId="3" fillId="0" borderId="0" xfId="368" applyFont="1" applyFill="1" applyBorder="1" applyAlignment="1" applyProtection="1">
      <alignment horizontal="right" wrapText="1"/>
      <protection locked="0"/>
    </xf>
    <xf numFmtId="0" fontId="3" fillId="0" borderId="0" xfId="368" applyFont="1" applyFill="1" applyBorder="1" applyAlignment="1" applyProtection="1">
      <alignment horizontal="right" wrapText="1"/>
    </xf>
    <xf numFmtId="0" fontId="4" fillId="0" borderId="9" xfId="438" applyFont="1" applyBorder="1">
      <alignment horizontal="center" vertical="center" wrapText="1"/>
    </xf>
    <xf numFmtId="0" fontId="4" fillId="0" borderId="10" xfId="441" applyFont="1" applyBorder="1">
      <alignment horizontal="center" vertical="center" wrapText="1"/>
    </xf>
    <xf numFmtId="0" fontId="4" fillId="0" borderId="11" xfId="444" applyFont="1" applyBorder="1">
      <alignment horizontal="center" vertical="center" wrapText="1"/>
    </xf>
    <xf numFmtId="0" fontId="4" fillId="0" borderId="11" xfId="542" applyFont="1" applyBorder="1">
      <alignment horizontal="center" vertical="center"/>
    </xf>
    <xf numFmtId="0" fontId="4" fillId="0" borderId="11" xfId="45" applyFont="1" applyBorder="1">
      <alignment horizontal="center" vertical="center"/>
      <protection locked="0"/>
    </xf>
    <xf numFmtId="0" fontId="3" fillId="0" borderId="10" xfId="144" applyFont="1" applyBorder="1">
      <alignment horizontal="left" vertical="center" wrapText="1"/>
    </xf>
    <xf numFmtId="0" fontId="3" fillId="0" borderId="10" xfId="581" applyFont="1" applyBorder="1">
      <alignment horizontal="right" vertical="center"/>
    </xf>
    <xf numFmtId="0" fontId="3" fillId="0" borderId="3" xfId="573" applyFont="1" applyBorder="1">
      <alignment horizontal="center" vertical="center"/>
    </xf>
    <xf numFmtId="0" fontId="3" fillId="0" borderId="3" xfId="447" applyFont="1" applyBorder="1">
      <alignment horizontal="left" vertical="center"/>
    </xf>
    <xf numFmtId="0" fontId="3" fillId="0" borderId="3" xfId="581" applyFont="1" applyBorder="1">
      <alignment horizontal="right" vertical="center"/>
    </xf>
    <xf numFmtId="0" fontId="0" fillId="0" borderId="0" xfId="0" applyFont="1" applyAlignment="1">
      <alignment horizontal="left"/>
    </xf>
    <xf numFmtId="0" fontId="2" fillId="0" borderId="0" xfId="627" applyFont="1" applyBorder="1">
      <alignment horizontal="center" vertical="center"/>
      <protection locked="0"/>
    </xf>
    <xf numFmtId="0" fontId="3" fillId="0" borderId="0" xfId="585" applyFont="1" applyBorder="1">
      <alignment horizontal="right"/>
      <protection locked="0"/>
    </xf>
    <xf numFmtId="0" fontId="4" fillId="0" borderId="8" xfId="577" applyFont="1" applyBorder="1">
      <alignment horizontal="center" vertical="center" wrapText="1"/>
      <protection locked="0"/>
    </xf>
    <xf numFmtId="0" fontId="4" fillId="0" borderId="8" xfId="587" applyFont="1" applyBorder="1">
      <alignment horizontal="center" vertical="center"/>
      <protection locked="0"/>
    </xf>
    <xf numFmtId="0" fontId="4" fillId="0" borderId="10" xfId="32" applyFont="1" applyBorder="1">
      <alignment horizontal="center" vertical="center" wrapText="1"/>
      <protection locked="0"/>
    </xf>
    <xf numFmtId="0" fontId="4" fillId="0" borderId="12" xfId="579" applyFont="1" applyBorder="1">
      <alignment horizontal="center" vertical="center" wrapText="1"/>
    </xf>
    <xf numFmtId="0" fontId="4" fillId="0" borderId="12" xfId="590" applyFont="1" applyBorder="1">
      <alignment horizontal="center" vertical="center"/>
      <protection locked="0"/>
    </xf>
    <xf numFmtId="0" fontId="4" fillId="0" borderId="12" xfId="591" applyFont="1" applyBorder="1">
      <alignment horizontal="center" vertical="center" wrapText="1"/>
      <protection locked="0"/>
    </xf>
    <xf numFmtId="0" fontId="4" fillId="0" borderId="11" xfId="451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/>
    </xf>
    <xf numFmtId="0" fontId="13" fillId="0" borderId="0" xfId="264" applyFont="1" applyBorder="1">
      <alignment horizontal="right"/>
      <protection locked="0"/>
    </xf>
    <xf numFmtId="49" fontId="13" fillId="0" borderId="0" xfId="403" applyNumberFormat="1" applyFont="1" applyBorder="1">
      <protection locked="0"/>
    </xf>
    <xf numFmtId="0" fontId="1" fillId="0" borderId="0" xfId="526" applyFont="1" applyBorder="1">
      <alignment horizontal="right"/>
    </xf>
    <xf numFmtId="0" fontId="3" fillId="0" borderId="0" xfId="563" applyFont="1" applyBorder="1">
      <alignment horizontal="right"/>
    </xf>
    <xf numFmtId="0" fontId="14" fillId="0" borderId="0" xfId="269" applyFont="1" applyBorder="1">
      <alignment horizontal="center" vertical="center" wrapText="1"/>
      <protection locked="0"/>
    </xf>
    <xf numFmtId="0" fontId="14" fillId="0" borderId="0" xfId="519" applyFont="1" applyBorder="1">
      <alignment horizontal="center" vertical="center"/>
      <protection locked="0"/>
    </xf>
    <xf numFmtId="0" fontId="14" fillId="0" borderId="0" xfId="529" applyFont="1" applyBorder="1">
      <alignment horizontal="center" vertical="center"/>
    </xf>
    <xf numFmtId="0" fontId="3" fillId="0" borderId="0" xfId="308" applyFont="1" applyBorder="1">
      <alignment horizontal="left" vertical="center"/>
      <protection locked="0"/>
    </xf>
    <xf numFmtId="0" fontId="4" fillId="0" borderId="2" xfId="278" applyFont="1" applyBorder="1">
      <alignment horizontal="center" vertical="center"/>
      <protection locked="0"/>
    </xf>
    <xf numFmtId="49" fontId="4" fillId="0" borderId="2" xfId="407" applyNumberFormat="1" applyFont="1" applyBorder="1">
      <alignment horizontal="center" vertical="center" wrapText="1"/>
      <protection locked="0"/>
    </xf>
    <xf numFmtId="0" fontId="4" fillId="0" borderId="5" xfId="5" applyFont="1" applyBorder="1">
      <alignment horizontal="center" vertical="center"/>
      <protection locked="0"/>
    </xf>
    <xf numFmtId="49" fontId="4" fillId="0" borderId="5" xfId="411" applyNumberFormat="1" applyFont="1" applyBorder="1">
      <alignment horizontal="center" vertical="center" wrapText="1"/>
      <protection locked="0"/>
    </xf>
    <xf numFmtId="49" fontId="4" fillId="0" borderId="1" xfId="514" applyNumberFormat="1" applyFont="1" applyBorder="1">
      <alignment horizontal="center" vertical="center"/>
      <protection locked="0"/>
    </xf>
    <xf numFmtId="0" fontId="3" fillId="0" borderId="1" xfId="396" applyFont="1" applyBorder="1">
      <alignment horizontal="left" vertical="center" wrapText="1"/>
      <protection locked="0"/>
    </xf>
    <xf numFmtId="0" fontId="3" fillId="0" borderId="2" xfId="396" applyFont="1" applyBorder="1">
      <alignment horizontal="left" vertical="center" wrapText="1"/>
      <protection locked="0"/>
    </xf>
    <xf numFmtId="0" fontId="1" fillId="0" borderId="3" xfId="331" applyFont="1" applyBorder="1">
      <alignment horizontal="center" vertical="center"/>
      <protection locked="0"/>
    </xf>
    <xf numFmtId="0" fontId="1" fillId="0" borderId="3" xfId="522" applyFont="1" applyBorder="1">
      <alignment horizontal="center" vertical="center"/>
      <protection locked="0"/>
    </xf>
    <xf numFmtId="0" fontId="1" fillId="0" borderId="0" xfId="0" applyFont="1" applyBorder="1" applyAlignment="1">
      <alignment horizontal="right"/>
    </xf>
    <xf numFmtId="0" fontId="14" fillId="0" borderId="0" xfId="0" applyFont="1" applyBorder="1" applyAlignment="1">
      <alignment horizontal="center" vertical="center"/>
    </xf>
    <xf numFmtId="49" fontId="4" fillId="0" borderId="1" xfId="407" applyNumberFormat="1" applyFont="1" applyBorder="1">
      <alignment horizontal="center" vertical="center" wrapText="1"/>
      <protection locked="0"/>
    </xf>
    <xf numFmtId="49" fontId="4" fillId="0" borderId="1" xfId="411" applyNumberFormat="1" applyFont="1" applyBorder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6" fillId="0" borderId="0" xfId="583" applyFont="1" applyBorder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3" fillId="0" borderId="2" xfId="635" applyFont="1" applyBorder="1">
      <alignment vertical="center" wrapText="1"/>
    </xf>
    <xf numFmtId="0" fontId="3" fillId="0" borderId="1" xfId="625" applyFont="1" applyBorder="1">
      <alignment horizontal="center" vertical="center" wrapText="1"/>
    </xf>
    <xf numFmtId="0" fontId="3" fillId="0" borderId="1" xfId="628" applyFont="1" applyBorder="1">
      <alignment horizontal="center" vertical="center"/>
      <protection locked="0"/>
    </xf>
    <xf numFmtId="0" fontId="16" fillId="0" borderId="7" xfId="0" applyFont="1" applyBorder="1" applyAlignment="1">
      <alignment horizontal="center" vertical="center"/>
    </xf>
    <xf numFmtId="0" fontId="3" fillId="0" borderId="1" xfId="643" applyFont="1" applyBorder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>
      <alignment horizontal="center" vertical="center"/>
    </xf>
    <xf numFmtId="0" fontId="3" fillId="0" borderId="14" xfId="368" applyFont="1" applyFill="1" applyBorder="1" applyAlignment="1" applyProtection="1">
      <alignment horizontal="center" vertical="center" wrapText="1"/>
    </xf>
    <xf numFmtId="0" fontId="3" fillId="0" borderId="15" xfId="368" applyFont="1" applyFill="1" applyBorder="1" applyAlignment="1" applyProtection="1">
      <alignment horizontal="left" vertical="center" wrapText="1"/>
    </xf>
    <xf numFmtId="0" fontId="3" fillId="0" borderId="3" xfId="368" applyFont="1" applyFill="1" applyBorder="1" applyAlignment="1" applyProtection="1">
      <alignment vertical="center" wrapText="1"/>
    </xf>
    <xf numFmtId="0" fontId="3" fillId="0" borderId="3" xfId="368" applyFont="1" applyFill="1" applyBorder="1" applyAlignment="1" applyProtection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3" fillId="0" borderId="16" xfId="368" applyFont="1" applyFill="1" applyBorder="1" applyAlignment="1" applyProtection="1">
      <alignment horizontal="center" vertical="center" wrapText="1"/>
    </xf>
    <xf numFmtId="0" fontId="3" fillId="0" borderId="17" xfId="368" applyFont="1" applyFill="1" applyBorder="1" applyAlignment="1" applyProtection="1">
      <alignment horizontal="left" vertical="center" wrapText="1"/>
    </xf>
    <xf numFmtId="0" fontId="9" fillId="0" borderId="3" xfId="368" applyFont="1" applyFill="1" applyBorder="1" applyAlignment="1" applyProtection="1">
      <alignment horizontal="left" vertical="center" wrapText="1"/>
      <protection locked="0"/>
    </xf>
    <xf numFmtId="0" fontId="0" fillId="0" borderId="0" xfId="0" applyFont="1" applyBorder="1" applyAlignment="1">
      <alignment horizontal="center" vertical="center"/>
    </xf>
    <xf numFmtId="0" fontId="10" fillId="0" borderId="3" xfId="368" applyFont="1" applyFill="1" applyBorder="1" applyAlignment="1" applyProtection="1">
      <alignment vertical="center"/>
    </xf>
    <xf numFmtId="0" fontId="10" fillId="0" borderId="3" xfId="368" applyFont="1" applyFill="1" applyBorder="1" applyAlignment="1" applyProtection="1">
      <alignment vertical="center" wrapText="1"/>
    </xf>
    <xf numFmtId="0" fontId="3" fillId="0" borderId="18" xfId="368" applyFont="1" applyFill="1" applyBorder="1" applyAlignment="1" applyProtection="1">
      <alignment horizontal="center" vertical="center" wrapText="1"/>
    </xf>
    <xf numFmtId="0" fontId="3" fillId="0" borderId="19" xfId="368" applyFont="1" applyFill="1" applyBorder="1" applyAlignment="1" applyProtection="1">
      <alignment horizontal="left" vertical="center" wrapText="1"/>
    </xf>
    <xf numFmtId="0" fontId="1" fillId="0" borderId="0" xfId="0" applyFont="1" applyBorder="1" applyAlignment="1">
      <alignment vertical="top"/>
    </xf>
    <xf numFmtId="0" fontId="4" fillId="0" borderId="1" xfId="654" applyFont="1" applyBorder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4" fillId="0" borderId="1" xfId="445" applyFont="1" applyBorder="1">
      <alignment horizontal="center" vertical="center"/>
    </xf>
    <xf numFmtId="0" fontId="4" fillId="0" borderId="1" xfId="437" applyFont="1" applyBorder="1">
      <alignment horizontal="center" vertical="center" wrapText="1"/>
      <protection locked="0"/>
    </xf>
    <xf numFmtId="0" fontId="3" fillId="0" borderId="0" xfId="0" applyFont="1" applyBorder="1" applyAlignment="1">
      <alignment horizontal="right" vertical="center"/>
    </xf>
    <xf numFmtId="0" fontId="20" fillId="0" borderId="0" xfId="0" applyFont="1" applyBorder="1"/>
    <xf numFmtId="0" fontId="1" fillId="0" borderId="0" xfId="285" applyFont="1" applyBorder="1">
      <alignment vertical="top"/>
      <protection locked="0"/>
    </xf>
    <xf numFmtId="49" fontId="1" fillId="0" borderId="0" xfId="295" applyNumberFormat="1" applyFont="1" applyBorder="1">
      <protection locked="0"/>
    </xf>
    <xf numFmtId="0" fontId="1" fillId="0" borderId="0" xfId="0" applyFont="1" applyBorder="1" applyProtection="1">
      <protection locked="0"/>
    </xf>
    <xf numFmtId="0" fontId="4" fillId="0" borderId="0" xfId="20" applyFont="1" applyBorder="1">
      <alignment horizontal="left" vertical="center"/>
      <protection locked="0"/>
    </xf>
    <xf numFmtId="0" fontId="4" fillId="0" borderId="0" xfId="0" applyFont="1" applyBorder="1" applyProtection="1">
      <protection locked="0"/>
    </xf>
    <xf numFmtId="0" fontId="4" fillId="0" borderId="1" xfId="312" applyFont="1" applyBorder="1">
      <alignment horizontal="center" vertical="center" wrapText="1"/>
      <protection locked="0"/>
    </xf>
    <xf numFmtId="0" fontId="4" fillId="0" borderId="1" xfId="387" applyFont="1" applyBorder="1">
      <alignment horizontal="center" vertical="center" wrapText="1"/>
      <protection locked="0"/>
    </xf>
    <xf numFmtId="0" fontId="4" fillId="0" borderId="1" xfId="5" applyFont="1" applyBorder="1">
      <alignment horizontal="center" vertical="center"/>
      <protection locked="0"/>
    </xf>
    <xf numFmtId="0" fontId="4" fillId="0" borderId="1" xfId="56" applyFont="1" applyBorder="1">
      <alignment horizontal="center" vertical="center"/>
    </xf>
    <xf numFmtId="0" fontId="4" fillId="0" borderId="1" xfId="244" applyFont="1" applyBorder="1">
      <alignment horizontal="center" vertical="center"/>
      <protection locked="0"/>
    </xf>
    <xf numFmtId="0" fontId="3" fillId="0" borderId="1" xfId="249" applyFont="1" applyBorder="1">
      <alignment horizontal="left" vertical="center"/>
    </xf>
    <xf numFmtId="49" fontId="5" fillId="0" borderId="1" xfId="146" applyNumberFormat="1" applyFont="1" applyBorder="1" applyAlignment="1">
      <alignment horizontal="left" vertical="center" wrapText="1" indent="1"/>
    </xf>
    <xf numFmtId="49" fontId="9" fillId="0" borderId="1" xfId="146" applyNumberFormat="1" applyFont="1" applyBorder="1" applyAlignment="1">
      <alignment horizontal="left" vertical="center" wrapText="1" indent="1"/>
    </xf>
    <xf numFmtId="49" fontId="9" fillId="0" borderId="1" xfId="146" applyNumberFormat="1" applyFont="1" applyBorder="1">
      <alignment horizontal="left" vertical="center" wrapText="1"/>
    </xf>
    <xf numFmtId="181" fontId="9" fillId="0" borderId="1" xfId="0" applyNumberFormat="1" applyFont="1" applyBorder="1" applyAlignment="1">
      <alignment horizontal="right" vertical="center"/>
    </xf>
    <xf numFmtId="0" fontId="1" fillId="0" borderId="1" xfId="28" applyFont="1" applyBorder="1">
      <alignment horizontal="center" vertical="center" wrapText="1"/>
      <protection locked="0"/>
    </xf>
    <xf numFmtId="0" fontId="3" fillId="0" borderId="1" xfId="291" applyFont="1" applyBorder="1">
      <alignment horizontal="left" vertical="center"/>
      <protection locked="0"/>
    </xf>
    <xf numFmtId="0" fontId="3" fillId="0" borderId="1" xfId="41" applyFont="1" applyBorder="1">
      <alignment horizontal="left" vertical="center"/>
      <protection locked="0"/>
    </xf>
    <xf numFmtId="0" fontId="4" fillId="0" borderId="1" xfId="306" applyFont="1" applyBorder="1">
      <alignment horizontal="center" vertical="center" wrapText="1"/>
      <protection locked="0"/>
    </xf>
    <xf numFmtId="0" fontId="4" fillId="0" borderId="1" xfId="394" applyFont="1" applyBorder="1">
      <alignment horizontal="center" vertical="center" wrapText="1"/>
      <protection locked="0"/>
    </xf>
    <xf numFmtId="0" fontId="4" fillId="0" borderId="1" xfId="390" applyFont="1" applyBorder="1">
      <alignment horizontal="center" vertical="center" wrapText="1"/>
      <protection locked="0"/>
    </xf>
    <xf numFmtId="0" fontId="4" fillId="0" borderId="1" xfId="577" applyFont="1" applyBorder="1">
      <alignment horizontal="center" vertical="center" wrapText="1"/>
      <protection locked="0"/>
    </xf>
    <xf numFmtId="0" fontId="1" fillId="0" borderId="1" xfId="398" applyFont="1" applyBorder="1">
      <alignment horizontal="center"/>
    </xf>
    <xf numFmtId="0" fontId="1" fillId="0" borderId="0" xfId="363" applyFont="1" applyBorder="1">
      <alignment horizontal="center" wrapText="1"/>
    </xf>
    <xf numFmtId="0" fontId="1" fillId="0" borderId="0" xfId="567" applyFont="1" applyBorder="1">
      <alignment wrapText="1"/>
    </xf>
    <xf numFmtId="0" fontId="3" fillId="0" borderId="0" xfId="597" applyFont="1" applyBorder="1">
      <alignment horizontal="right" wrapText="1"/>
    </xf>
    <xf numFmtId="0" fontId="21" fillId="0" borderId="0" xfId="364" applyFont="1" applyBorder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543" applyFont="1" applyBorder="1">
      <alignment horizontal="center" vertical="center"/>
    </xf>
    <xf numFmtId="0" fontId="22" fillId="0" borderId="3" xfId="369" applyFont="1" applyBorder="1">
      <alignment horizontal="center" vertical="center" wrapText="1"/>
    </xf>
    <xf numFmtId="0" fontId="22" fillId="0" borderId="3" xfId="377" applyFont="1" applyBorder="1">
      <alignment horizontal="center" vertical="center" wrapText="1"/>
    </xf>
    <xf numFmtId="0" fontId="22" fillId="0" borderId="4" xfId="369" applyFont="1" applyBorder="1">
      <alignment horizontal="center" vertical="center" wrapText="1"/>
    </xf>
    <xf numFmtId="0" fontId="22" fillId="0" borderId="1" xfId="369" applyFont="1" applyBorder="1">
      <alignment horizontal="center" vertical="center" wrapText="1"/>
    </xf>
    <xf numFmtId="0" fontId="20" fillId="0" borderId="0" xfId="0" applyFont="1" applyFill="1" applyBorder="1"/>
    <xf numFmtId="0" fontId="23" fillId="0" borderId="0" xfId="0" applyFont="1" applyFill="1" applyBorder="1"/>
    <xf numFmtId="181" fontId="24" fillId="0" borderId="0" xfId="0" applyNumberFormat="1" applyFont="1" applyFill="1" applyBorder="1" applyAlignment="1">
      <alignment horizontal="right" vertical="center"/>
    </xf>
    <xf numFmtId="0" fontId="25" fillId="0" borderId="0" xfId="151" applyFont="1" applyFill="1" applyBorder="1">
      <alignment vertical="top"/>
    </xf>
    <xf numFmtId="0" fontId="26" fillId="0" borderId="0" xfId="211" applyFont="1" applyFill="1" applyBorder="1">
      <alignment horizontal="center" vertical="center"/>
    </xf>
    <xf numFmtId="0" fontId="27" fillId="0" borderId="0" xfId="211" applyFont="1" applyFill="1" applyBorder="1">
      <alignment horizontal="center" vertical="center"/>
    </xf>
    <xf numFmtId="0" fontId="12" fillId="0" borderId="0" xfId="648" applyFont="1" applyFill="1" applyBorder="1">
      <alignment horizontal="left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 wrapText="1"/>
    </xf>
    <xf numFmtId="49" fontId="29" fillId="0" borderId="1" xfId="362" applyNumberFormat="1" applyFont="1" applyFill="1" applyBorder="1">
      <alignment horizontal="center" vertical="center" wrapText="1"/>
    </xf>
    <xf numFmtId="49" fontId="29" fillId="0" borderId="1" xfId="0" applyNumberFormat="1" applyFont="1" applyFill="1" applyBorder="1" applyAlignment="1">
      <alignment horizontal="center" vertical="center" wrapText="1"/>
    </xf>
    <xf numFmtId="49" fontId="28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>
      <alignment horizontal="center" vertical="center"/>
    </xf>
    <xf numFmtId="49" fontId="30" fillId="0" borderId="1" xfId="0" applyNumberFormat="1" applyFont="1" applyFill="1" applyBorder="1" applyAlignment="1" applyProtection="1">
      <alignment horizontal="center" vertical="center"/>
      <protection locked="0"/>
    </xf>
    <xf numFmtId="0" fontId="29" fillId="0" borderId="1" xfId="0" applyFont="1" applyFill="1" applyBorder="1"/>
    <xf numFmtId="0" fontId="28" fillId="0" borderId="1" xfId="0" applyFont="1" applyFill="1" applyBorder="1"/>
    <xf numFmtId="181" fontId="9" fillId="0" borderId="1" xfId="0" applyNumberFormat="1" applyFont="1" applyFill="1" applyBorder="1" applyAlignment="1">
      <alignment horizontal="right" vertical="center"/>
    </xf>
    <xf numFmtId="0" fontId="29" fillId="0" borderId="1" xfId="0" applyFont="1" applyFill="1" applyBorder="1" applyAlignment="1">
      <alignment horizontal="left" indent="1"/>
    </xf>
    <xf numFmtId="0" fontId="28" fillId="0" borderId="1" xfId="0" applyFont="1" applyFill="1" applyBorder="1" applyAlignment="1">
      <alignment horizontal="left" indent="1"/>
    </xf>
    <xf numFmtId="49" fontId="9" fillId="0" borderId="1" xfId="146" applyNumberFormat="1" applyFont="1" applyFill="1" applyBorder="1">
      <alignment horizontal="left" vertical="center" wrapText="1"/>
    </xf>
    <xf numFmtId="49" fontId="31" fillId="0" borderId="1" xfId="146" applyNumberFormat="1" applyFont="1" applyFill="1" applyBorder="1">
      <alignment horizontal="left" vertical="center" wrapText="1"/>
    </xf>
    <xf numFmtId="0" fontId="28" fillId="0" borderId="1" xfId="223" applyFont="1" applyFill="1" applyBorder="1">
      <alignment horizontal="center" vertical="center"/>
    </xf>
    <xf numFmtId="0" fontId="29" fillId="0" borderId="1" xfId="140" applyFont="1" applyFill="1" applyBorder="1">
      <alignment horizontal="center" vertical="center"/>
    </xf>
    <xf numFmtId="0" fontId="29" fillId="0" borderId="1" xfId="158" applyFont="1" applyFill="1" applyBorder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/>
    </xf>
    <xf numFmtId="0" fontId="28" fillId="0" borderId="1" xfId="0" applyFont="1" applyFill="1" applyBorder="1" applyAlignment="1" applyProtection="1">
      <alignment horizontal="center" vertical="center"/>
      <protection locked="0"/>
    </xf>
    <xf numFmtId="0" fontId="29" fillId="0" borderId="1" xfId="587" applyFont="1" applyFill="1" applyBorder="1">
      <alignment horizontal="center" vertical="center"/>
      <protection locked="0"/>
    </xf>
    <xf numFmtId="0" fontId="29" fillId="0" borderId="1" xfId="392" applyFont="1" applyFill="1" applyBorder="1">
      <alignment horizontal="center" vertical="center"/>
      <protection locked="0"/>
    </xf>
    <xf numFmtId="181" fontId="28" fillId="0" borderId="1" xfId="0" applyNumberFormat="1" applyFont="1" applyFill="1" applyBorder="1" applyAlignment="1">
      <alignment horizontal="right" vertical="center"/>
    </xf>
    <xf numFmtId="49" fontId="9" fillId="0" borderId="1" xfId="146" applyNumberFormat="1" applyFont="1" applyFill="1" applyBorder="1" applyAlignment="1">
      <alignment horizontal="left" vertical="center" wrapText="1" indent="1"/>
    </xf>
    <xf numFmtId="181" fontId="28" fillId="0" borderId="1" xfId="0" applyNumberFormat="1" applyFont="1" applyFill="1" applyBorder="1" applyAlignment="1">
      <alignment horizontal="right" vertical="center" indent="1"/>
    </xf>
    <xf numFmtId="49" fontId="31" fillId="0" borderId="1" xfId="146" applyNumberFormat="1" applyFont="1" applyFill="1" applyBorder="1" applyAlignment="1">
      <alignment horizontal="left" vertical="center" wrapText="1" indent="1"/>
    </xf>
    <xf numFmtId="181" fontId="31" fillId="0" borderId="1" xfId="0" applyNumberFormat="1" applyFont="1" applyFill="1" applyBorder="1" applyAlignment="1">
      <alignment horizontal="right" vertical="center"/>
    </xf>
    <xf numFmtId="181" fontId="28" fillId="0" borderId="1" xfId="0" applyNumberFormat="1" applyFont="1" applyFill="1" applyBorder="1" applyAlignment="1">
      <alignment horizontal="center" vertical="center"/>
    </xf>
    <xf numFmtId="0" fontId="10" fillId="0" borderId="0" xfId="610" applyFont="1" applyFill="1" applyBorder="1">
      <alignment horizontal="right" vertical="center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10" fillId="0" borderId="0" xfId="526" applyFont="1" applyFill="1" applyBorder="1">
      <alignment horizontal="right"/>
    </xf>
    <xf numFmtId="0" fontId="28" fillId="0" borderId="1" xfId="621" applyFont="1" applyFill="1" applyBorder="1">
      <alignment horizontal="center" vertical="center"/>
      <protection locked="0"/>
    </xf>
    <xf numFmtId="0" fontId="30" fillId="0" borderId="1" xfId="178" applyFont="1" applyFill="1" applyBorder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1" fillId="0" borderId="0" xfId="54" applyFont="1" applyBorder="1">
      <alignment vertical="top"/>
    </xf>
    <xf numFmtId="49" fontId="4" fillId="0" borderId="1" xfId="12" applyNumberFormat="1" applyFont="1" applyBorder="1">
      <alignment horizontal="center" vertical="center" wrapText="1"/>
    </xf>
    <xf numFmtId="49" fontId="4" fillId="0" borderId="1" xfId="137" applyNumberFormat="1" applyFont="1" applyBorder="1">
      <alignment horizontal="center" vertical="center" wrapText="1"/>
    </xf>
    <xf numFmtId="0" fontId="4" fillId="0" borderId="1" xfId="616" applyFont="1" applyBorder="1">
      <alignment horizontal="center" vertical="center"/>
      <protection locked="0"/>
    </xf>
    <xf numFmtId="49" fontId="4" fillId="0" borderId="1" xfId="217" applyNumberFormat="1" applyFont="1" applyBorder="1">
      <alignment horizontal="center" vertical="center"/>
    </xf>
    <xf numFmtId="49" fontId="5" fillId="0" borderId="1" xfId="146" applyNumberFormat="1" applyFont="1" applyBorder="1" applyAlignment="1">
      <alignment horizontal="left" vertical="center" wrapText="1" indent="2"/>
    </xf>
    <xf numFmtId="0" fontId="1" fillId="0" borderId="1" xfId="0" applyFont="1" applyBorder="1" applyAlignment="1">
      <alignment horizontal="center" vertical="center"/>
    </xf>
    <xf numFmtId="0" fontId="1" fillId="0" borderId="1" xfId="194" applyFont="1" applyBorder="1">
      <alignment horizontal="center" vertical="center"/>
    </xf>
    <xf numFmtId="49" fontId="5" fillId="0" borderId="0" xfId="146" applyNumberFormat="1" applyFont="1" applyBorder="1">
      <alignment horizontal="left" vertical="center" wrapText="1"/>
    </xf>
    <xf numFmtId="0" fontId="33" fillId="0" borderId="0" xfId="275" applyFont="1" applyBorder="1">
      <alignment horizontal="center" vertical="center"/>
    </xf>
    <xf numFmtId="0" fontId="34" fillId="0" borderId="0" xfId="0" applyFont="1" applyBorder="1" applyAlignment="1">
      <alignment horizontal="center" vertical="center"/>
    </xf>
    <xf numFmtId="49" fontId="35" fillId="0" borderId="1" xfId="146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4" fillId="0" borderId="1" xfId="278" applyFont="1" applyBorder="1">
      <alignment horizontal="center" vertical="center"/>
      <protection locked="0"/>
    </xf>
    <xf numFmtId="49" fontId="5" fillId="0" borderId="1" xfId="146" applyNumberFormat="1" applyFont="1" applyBorder="1" applyAlignment="1">
      <alignment horizontal="center" vertical="center" wrapText="1"/>
    </xf>
    <xf numFmtId="0" fontId="4" fillId="0" borderId="1" xfId="656" applyFont="1" applyBorder="1">
      <alignment horizontal="center" vertical="center" wrapText="1"/>
    </xf>
    <xf numFmtId="0" fontId="3" fillId="0" borderId="0" xfId="257" applyFont="1" applyBorder="1">
      <alignment horizontal="left" vertical="center" wrapText="1"/>
      <protection locked="0"/>
    </xf>
    <xf numFmtId="0" fontId="4" fillId="0" borderId="0" xfId="536" applyFont="1" applyBorder="1">
      <alignment horizontal="left" vertical="center" wrapText="1"/>
    </xf>
    <xf numFmtId="0" fontId="4" fillId="0" borderId="1" xfId="652" applyFont="1" applyBorder="1">
      <alignment horizontal="center" vertical="center" wrapText="1"/>
    </xf>
    <xf numFmtId="0" fontId="4" fillId="0" borderId="1" xfId="438" applyFont="1" applyBorder="1">
      <alignment horizontal="center" vertical="center" wrapText="1"/>
    </xf>
    <xf numFmtId="0" fontId="4" fillId="0" borderId="1" xfId="142" applyFont="1" applyBorder="1">
      <alignment horizontal="center" vertical="center"/>
    </xf>
    <xf numFmtId="0" fontId="4" fillId="0" borderId="1" xfId="661" applyFont="1" applyBorder="1">
      <alignment horizontal="center" vertical="center"/>
    </xf>
    <xf numFmtId="0" fontId="1" fillId="0" borderId="1" xfId="290" applyFont="1" applyBorder="1">
      <alignment horizontal="center" vertical="center"/>
    </xf>
    <xf numFmtId="0" fontId="4" fillId="0" borderId="1" xfId="542" applyFont="1" applyBorder="1">
      <alignment horizontal="center" vertical="center"/>
    </xf>
    <xf numFmtId="0" fontId="4" fillId="0" borderId="1" xfId="45" applyFont="1" applyBorder="1">
      <alignment horizontal="center" vertical="center"/>
      <protection locked="0"/>
    </xf>
    <xf numFmtId="3" fontId="4" fillId="0" borderId="1" xfId="293" applyNumberFormat="1" applyFont="1" applyBorder="1">
      <alignment horizontal="center" vertical="center"/>
      <protection locked="0"/>
    </xf>
    <xf numFmtId="3" fontId="4" fillId="0" borderId="1" xfId="284" applyNumberFormat="1" applyFont="1" applyBorder="1">
      <alignment horizontal="center" vertical="center"/>
    </xf>
    <xf numFmtId="49" fontId="9" fillId="0" borderId="1" xfId="146" applyNumberFormat="1" applyFont="1" applyBorder="1" applyAlignment="1">
      <alignment horizontal="left" vertical="center" wrapText="1" indent="2"/>
    </xf>
    <xf numFmtId="0" fontId="1" fillId="0" borderId="1" xfId="271" applyFont="1" applyBorder="1">
      <alignment horizontal="center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448" applyFont="1" applyBorder="1">
      <alignment horizontal="center" vertical="center" wrapText="1"/>
      <protection locked="0"/>
    </xf>
    <xf numFmtId="0" fontId="4" fillId="0" borderId="1" xfId="523" applyFont="1" applyBorder="1">
      <alignment horizontal="center" vertical="center" wrapText="1"/>
    </xf>
    <xf numFmtId="0" fontId="4" fillId="0" borderId="1" xfId="451" applyFont="1" applyBorder="1">
      <alignment horizontal="center" vertical="center" wrapText="1"/>
      <protection locked="0"/>
    </xf>
    <xf numFmtId="3" fontId="4" fillId="0" borderId="1" xfId="307" applyNumberFormat="1" applyFont="1" applyBorder="1">
      <alignment horizontal="center" vertical="top"/>
      <protection locked="0"/>
    </xf>
    <xf numFmtId="0" fontId="1" fillId="0" borderId="1" xfId="311" applyFont="1" applyBorder="1">
      <alignment horizontal="center" vertical="top"/>
    </xf>
    <xf numFmtId="0" fontId="4" fillId="0" borderId="1" xfId="128" applyFont="1" applyBorder="1">
      <alignment horizontal="center" vertical="center" wrapText="1"/>
    </xf>
    <xf numFmtId="0" fontId="6" fillId="0" borderId="0" xfId="212" applyFont="1" applyBorder="1">
      <alignment horizontal="center" vertical="center"/>
      <protection locked="0"/>
    </xf>
    <xf numFmtId="0" fontId="1" fillId="0" borderId="1" xfId="13" applyFont="1" applyBorder="1">
      <alignment horizontal="center" vertical="center" wrapText="1"/>
      <protection locked="0"/>
    </xf>
    <xf numFmtId="0" fontId="1" fillId="0" borderId="1" xfId="119" applyFont="1" applyBorder="1">
      <alignment horizontal="center" vertical="center" wrapText="1"/>
      <protection locked="0"/>
    </xf>
    <xf numFmtId="0" fontId="1" fillId="0" borderId="1" xfId="185" applyFont="1" applyBorder="1">
      <alignment horizontal="center" vertical="center" wrapText="1"/>
      <protection locked="0"/>
    </xf>
    <xf numFmtId="0" fontId="1" fillId="0" borderId="1" xfId="161" applyFont="1" applyBorder="1">
      <alignment horizontal="center" vertical="center" wrapText="1"/>
    </xf>
    <xf numFmtId="0" fontId="1" fillId="0" borderId="1" xfId="216" applyFont="1" applyBorder="1">
      <alignment horizontal="center" vertical="center" wrapText="1"/>
    </xf>
    <xf numFmtId="0" fontId="1" fillId="0" borderId="1" xfId="123" applyFont="1" applyBorder="1">
      <alignment horizontal="center" vertical="center" wrapText="1"/>
    </xf>
    <xf numFmtId="0" fontId="1" fillId="0" borderId="1" xfId="218" applyFont="1" applyBorder="1">
      <alignment horizontal="center" vertical="center"/>
    </xf>
    <xf numFmtId="0" fontId="1" fillId="0" borderId="1" xfId="131" applyFont="1" applyBorder="1">
      <alignment horizontal="center" vertical="center"/>
    </xf>
    <xf numFmtId="0" fontId="1" fillId="0" borderId="1" xfId="344" applyFont="1" applyBorder="1">
      <alignment horizontal="center" vertical="center"/>
    </xf>
    <xf numFmtId="3" fontId="1" fillId="0" borderId="1" xfId="167" applyNumberFormat="1" applyFont="1" applyBorder="1">
      <alignment horizontal="center" vertical="center"/>
    </xf>
    <xf numFmtId="3" fontId="1" fillId="0" borderId="1" xfId="173" applyNumberFormat="1" applyFont="1" applyBorder="1">
      <alignment horizontal="center" vertical="center"/>
    </xf>
    <xf numFmtId="0" fontId="3" fillId="0" borderId="1" xfId="224" applyFont="1" applyBorder="1">
      <alignment horizontal="center" vertical="center"/>
      <protection locked="0"/>
    </xf>
    <xf numFmtId="0" fontId="3" fillId="0" borderId="1" xfId="166" applyFont="1" applyBorder="1">
      <alignment horizontal="right" vertical="center"/>
      <protection locked="0"/>
    </xf>
    <xf numFmtId="0" fontId="1" fillId="0" borderId="0" xfId="452" applyFont="1" applyBorder="1">
      <protection locked="0"/>
    </xf>
    <xf numFmtId="0" fontId="1" fillId="0" borderId="1" xfId="331" applyFont="1" applyBorder="1">
      <alignment horizontal="center" vertical="center"/>
      <protection locked="0"/>
    </xf>
    <xf numFmtId="0" fontId="1" fillId="0" borderId="1" xfId="228" applyFont="1" applyBorder="1">
      <alignment horizontal="center" vertical="center" wrapText="1"/>
    </xf>
    <xf numFmtId="0" fontId="1" fillId="0" borderId="1" xfId="227" applyFont="1" applyBorder="1">
      <alignment horizontal="center" vertical="center"/>
      <protection locked="0"/>
    </xf>
    <xf numFmtId="0" fontId="1" fillId="0" borderId="1" xfId="208" applyFont="1" applyBorder="1">
      <alignment horizontal="center" vertical="center" wrapText="1"/>
    </xf>
    <xf numFmtId="0" fontId="1" fillId="0" borderId="1" xfId="280" applyFont="1" applyBorder="1">
      <alignment horizontal="center" vertical="center" wrapText="1"/>
    </xf>
    <xf numFmtId="0" fontId="1" fillId="0" borderId="1" xfId="234" applyFont="1" applyBorder="1">
      <alignment horizontal="center" vertical="center" wrapText="1"/>
      <protection locked="0"/>
    </xf>
    <xf numFmtId="0" fontId="1" fillId="0" borderId="1" xfId="226" applyFont="1" applyBorder="1">
      <alignment horizontal="center" vertical="center" wrapText="1"/>
      <protection locked="0"/>
    </xf>
    <xf numFmtId="0" fontId="1" fillId="0" borderId="1" xfId="59" applyFont="1" applyBorder="1">
      <alignment horizontal="center" vertical="center"/>
      <protection locked="0"/>
    </xf>
    <xf numFmtId="0" fontId="3" fillId="0" borderId="0" xfId="588" applyFont="1" applyBorder="1">
      <alignment horizontal="right" wrapText="1"/>
      <protection locked="0"/>
    </xf>
    <xf numFmtId="0" fontId="1" fillId="0" borderId="0" xfId="662" applyFont="1" applyBorder="1">
      <alignment horizontal="right"/>
      <protection locked="0"/>
    </xf>
    <xf numFmtId="0" fontId="1" fillId="0" borderId="1" xfId="252" applyFont="1" applyBorder="1">
      <alignment horizontal="center" vertical="center" wrapText="1"/>
      <protection locked="0"/>
    </xf>
    <xf numFmtId="0" fontId="1" fillId="0" borderId="1" xfId="294" applyFont="1" applyBorder="1">
      <alignment horizontal="center" vertical="center" wrapText="1"/>
    </xf>
    <xf numFmtId="0" fontId="1" fillId="0" borderId="1" xfId="236" applyFont="1" applyBorder="1">
      <alignment horizontal="center" vertical="center"/>
      <protection locked="0"/>
    </xf>
    <xf numFmtId="3" fontId="1" fillId="0" borderId="1" xfId="239" applyNumberFormat="1" applyFont="1" applyBorder="1">
      <alignment horizontal="center" vertical="center"/>
    </xf>
    <xf numFmtId="3" fontId="1" fillId="0" borderId="1" xfId="245" applyNumberFormat="1" applyFont="1" applyBorder="1">
      <alignment horizontal="center" vertical="center"/>
    </xf>
    <xf numFmtId="0" fontId="2" fillId="0" borderId="0" xfId="176" applyFont="1" applyBorder="1">
      <alignment horizontal="center" vertical="top"/>
    </xf>
    <xf numFmtId="0" fontId="3" fillId="0" borderId="0" xfId="631" applyFont="1" applyBorder="1">
      <alignment horizontal="left" vertical="center"/>
    </xf>
    <xf numFmtId="0" fontId="34" fillId="0" borderId="0" xfId="8" applyFont="1" applyBorder="1">
      <alignment horizontal="center" vertical="center"/>
    </xf>
    <xf numFmtId="0" fontId="4" fillId="0" borderId="1" xfId="653" applyFont="1" applyBorder="1">
      <alignment horizontal="center" vertical="center"/>
    </xf>
    <xf numFmtId="0" fontId="4" fillId="0" borderId="1" xfId="663" applyFont="1" applyBorder="1">
      <alignment horizontal="center" vertical="center"/>
    </xf>
    <xf numFmtId="0" fontId="4" fillId="0" borderId="1" xfId="655" applyFont="1" applyBorder="1">
      <alignment horizontal="center" vertical="center"/>
    </xf>
    <xf numFmtId="0" fontId="4" fillId="0" borderId="1" xfId="657" applyFont="1" applyBorder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81" fontId="31" fillId="0" borderId="1" xfId="0" applyNumberFormat="1" applyFont="1" applyBorder="1" applyAlignment="1">
      <alignment horizontal="right" vertical="center"/>
    </xf>
    <xf numFmtId="0" fontId="3" fillId="0" borderId="0" xfId="563" applyFont="1" applyBorder="1" quotePrefix="1">
      <alignment horizontal="right"/>
    </xf>
    <xf numFmtId="0" fontId="3" fillId="0" borderId="0" xfId="588" applyFont="1" applyBorder="1" quotePrefix="1">
      <alignment horizontal="right" wrapText="1"/>
      <protection locked="0"/>
    </xf>
    <xf numFmtId="0" fontId="3" fillId="0" borderId="0" xfId="96" applyFont="1" applyBorder="1" quotePrefix="1">
      <alignment horizontal="right" vertical="center"/>
    </xf>
    <xf numFmtId="0" fontId="3" fillId="0" borderId="0" xfId="0" applyFont="1" applyBorder="1" applyAlignment="1" quotePrefix="1">
      <alignment horizontal="right"/>
    </xf>
    <xf numFmtId="0" fontId="3" fillId="0" borderId="0" xfId="597" applyFont="1" applyBorder="1" quotePrefix="1">
      <alignment horizontal="right" wrapText="1"/>
    </xf>
    <xf numFmtId="0" fontId="3" fillId="0" borderId="0" xfId="585" applyFont="1" applyBorder="1" quotePrefix="1">
      <alignment horizontal="right"/>
      <protection locked="0"/>
    </xf>
    <xf numFmtId="0" fontId="3" fillId="0" borderId="3" xfId="368" applyFont="1" applyFill="1" applyBorder="1" applyAlignment="1" applyProtection="1" quotePrefix="1">
      <alignment horizontal="center" vertical="center" wrapText="1"/>
    </xf>
    <xf numFmtId="0" fontId="3" fillId="0" borderId="3" xfId="368" applyFont="1" applyFill="1" applyBorder="1" applyAlignment="1" applyProtection="1" quotePrefix="1">
      <alignment horizontal="left" vertical="center" wrapText="1"/>
    </xf>
    <xf numFmtId="0" fontId="10" fillId="0" borderId="3" xfId="368" applyFont="1" applyFill="1" applyBorder="1" applyAlignment="1" applyProtection="1" quotePrefix="1">
      <alignment vertical="center"/>
    </xf>
    <xf numFmtId="0" fontId="4" fillId="0" borderId="0" xfId="618" applyFont="1" applyBorder="1" quotePrefix="1">
      <alignment horizontal="right" vertical="center"/>
      <protection locked="0"/>
    </xf>
    <xf numFmtId="0" fontId="1" fillId="0" borderId="0" xfId="0" applyFont="1" applyBorder="1" applyAlignment="1" applyProtection="1" quotePrefix="1">
      <alignment horizontal="right"/>
      <protection locked="0"/>
    </xf>
  </cellXfs>
  <cellStyles count="666">
    <cellStyle name="常规" xfId="0" builtinId="0"/>
    <cellStyle name="货币[0]" xfId="1" builtinId="7"/>
    <cellStyle name="一般公共预算支出预算表（按功能科目分类）02-2 __b-21-0" xfId="2"/>
    <cellStyle name="一般公共预算支出预算表（按功能科目分类）02-2 __b-16-0" xfId="3"/>
    <cellStyle name="部门支出预算表01-03 __b-9-0" xfId="4"/>
    <cellStyle name="国有资本经营预算支出表07 __b-5-0" xfId="5"/>
    <cellStyle name="上级补助项目支出预算表12 __b-27-0" xfId="6"/>
    <cellStyle name="货币" xfId="7" builtinId="4"/>
    <cellStyle name="财政拨款收支预算总表02-1 __b-13-0" xfId="8"/>
    <cellStyle name="市对下转移支付预算表10-1 __b-26-0" xfId="9"/>
    <cellStyle name="市对下转移支付预算表10-1 __b-31-0" xfId="10"/>
    <cellStyle name="输入" xfId="11" builtinId="20"/>
    <cellStyle name="一般公共预算支出预算表（按经济科目分类）02-3 __b-5-0" xfId="12"/>
    <cellStyle name="部门收入预算表01-2 __b-4-0" xfId="13"/>
    <cellStyle name="20% - 强调文字颜色 3" xfId="14" builtinId="38"/>
    <cellStyle name="政府性基金预算支出预算表06 __b-22-0" xfId="15"/>
    <cellStyle name="政府性基金预算支出预算表06 __b-17-0" xfId="16"/>
    <cellStyle name="千位分隔[0]" xfId="17" builtinId="6"/>
    <cellStyle name="部门支出预算表01-03 __b-16-0" xfId="18"/>
    <cellStyle name="部门支出预算表01-03 __b-21-0" xfId="19"/>
    <cellStyle name="基本支出预算表（人员类.运转类公用经费项目）04 __b-13-0" xfId="20"/>
    <cellStyle name="DateTimeStyle" xfId="21"/>
    <cellStyle name="差" xfId="22" builtinId="27"/>
    <cellStyle name="40% - 强调文字颜色 3" xfId="23" builtinId="39"/>
    <cellStyle name="千位分隔" xfId="24" builtinId="3"/>
    <cellStyle name="部门支出预算表01-03 __b-10-0" xfId="25"/>
    <cellStyle name="60% - 强调文字颜色 3" xfId="26" builtinId="40"/>
    <cellStyle name="超链接" xfId="27" builtinId="8"/>
    <cellStyle name="上级补助项目支出预算表12 __b-10-0" xfId="28"/>
    <cellStyle name="百分比" xfId="29" builtinId="5"/>
    <cellStyle name="项目支出预算表（其他运转类.特定目标类项目）05-1 __b-35-0" xfId="30"/>
    <cellStyle name="项目支出预算表（其他运转类.特定目标类项目）05-1 __b-40-0" xfId="31"/>
    <cellStyle name="政府购买服务预算表09 __b-22-0" xfId="32"/>
    <cellStyle name="政府购买服务预算表09 __b-17-0" xfId="33"/>
    <cellStyle name="已访问的超链接" xfId="34" builtinId="9"/>
    <cellStyle name="项目支出绩效目标表（另文下达）05-3 __b-12-0" xfId="35"/>
    <cellStyle name="政府性基金预算支出预算表06 __b-25-0" xfId="36"/>
    <cellStyle name="政府性基金预算支出预算表06 __b-30-0" xfId="37"/>
    <cellStyle name="部门支出预算表01-03 __b-25-0" xfId="38"/>
    <cellStyle name="部门支出预算表01-03 __b-30-0" xfId="39"/>
    <cellStyle name="注释" xfId="40" builtinId="10"/>
    <cellStyle name="基本支出预算表（人员类.运转类公用经费项目）04 __b-17-0" xfId="41"/>
    <cellStyle name="基本支出预算表（人员类.运转类公用经费项目）04 __b-22-0" xfId="42"/>
    <cellStyle name="市对下转移支付预算表10-1 __b-7-0" xfId="43"/>
    <cellStyle name="部门政府采购预算表08 __b-16-0" xfId="44"/>
    <cellStyle name="部门政府采购预算表08 __b-21-0" xfId="45"/>
    <cellStyle name="60% - 强调文字颜色 2" xfId="46" builtinId="36"/>
    <cellStyle name="__b-1-0" xfId="47"/>
    <cellStyle name="一般公共预算支出预算表（按经济科目分类）02-3 __b-13-0" xfId="48"/>
    <cellStyle name="标题 4" xfId="49" builtinId="19"/>
    <cellStyle name="警告文本" xfId="50" builtinId="11"/>
    <cellStyle name="标题" xfId="51" builtinId="15"/>
    <cellStyle name="解释性文本" xfId="52" builtinId="53"/>
    <cellStyle name="标题 1" xfId="53" builtinId="16"/>
    <cellStyle name="项目支出预算表（其他运转类.特定目标类项目）05-1 __b-13-0" xfId="54"/>
    <cellStyle name="标题 2" xfId="55" builtinId="17"/>
    <cellStyle name="上级补助项目支出预算表12 __b-20-0" xfId="56"/>
    <cellStyle name="上级补助项目支出预算表12 __b-15-0" xfId="57"/>
    <cellStyle name="部门支出预算表01-03 __b-2-0" xfId="58"/>
    <cellStyle name="__b-35-0" xfId="59"/>
    <cellStyle name="__b-40-0" xfId="60"/>
    <cellStyle name="60% - 强调文字颜色 1" xfId="61" builtinId="32"/>
    <cellStyle name="基本支出预算表（人员类.运转类公用经费项目）04 __b-4-0" xfId="62"/>
    <cellStyle name="标题 3" xfId="63" builtinId="18"/>
    <cellStyle name="一般公共预算支出预算表（按功能科目分类）02-2 __b-18-0" xfId="64"/>
    <cellStyle name="一般公共预算支出预算表（按功能科目分类）02-2 __b-23-0" xfId="65"/>
    <cellStyle name="60% - 强调文字颜色 4" xfId="66" builtinId="44"/>
    <cellStyle name="项目支出绩效目标表（另文下达）05-3 __b-14-0" xfId="67"/>
    <cellStyle name="政府性基金预算支出预算表06 __b-27-0" xfId="68"/>
    <cellStyle name="项目支出绩效目标表（本级下达）05-2 __b-13-0" xfId="69"/>
    <cellStyle name="输出" xfId="70" builtinId="21"/>
    <cellStyle name="部门支出预算表01-03 __b-14-0" xfId="71"/>
    <cellStyle name="计算" xfId="72" builtinId="22"/>
    <cellStyle name="基本支出预算表（人员类.运转类公用经费项目）04 __b-11-0" xfId="73"/>
    <cellStyle name="财政拨款收支预算总表02-1 __b-1-0" xfId="74"/>
    <cellStyle name="政府购买服务预算表09 __b-9-0" xfId="75"/>
    <cellStyle name="检查单元格" xfId="76" builtinId="23"/>
    <cellStyle name="20% - 强调文字颜色 6" xfId="77" builtinId="50"/>
    <cellStyle name="强调文字颜色 2" xfId="78" builtinId="33"/>
    <cellStyle name="链接单元格" xfId="79" builtinId="24"/>
    <cellStyle name="上级补助项目支出预算表12 __b-4-0" xfId="80"/>
    <cellStyle name="汇总" xfId="81" builtinId="25"/>
    <cellStyle name="好" xfId="82" builtinId="26"/>
    <cellStyle name="部门项目中期规划预算表13 __b-25-0" xfId="83"/>
    <cellStyle name="__b-49-0" xfId="84"/>
    <cellStyle name="适中" xfId="85" builtinId="28"/>
    <cellStyle name="20% - 强调文字颜色 5" xfId="86" builtinId="46"/>
    <cellStyle name="强调文字颜色 1" xfId="87" builtinId="29"/>
    <cellStyle name="项目支出绩效目标表（本级下达）05-2 __b-9-0" xfId="88"/>
    <cellStyle name="20% - 强调文字颜色 1" xfId="89" builtinId="30"/>
    <cellStyle name="40% - 强调文字颜色 1" xfId="90" builtinId="31"/>
    <cellStyle name="一般公共预算支出预算表（按功能科目分类）02-2 __b-3-0" xfId="91"/>
    <cellStyle name="20% - 强调文字颜色 2" xfId="92" builtinId="34"/>
    <cellStyle name="新增资产配置表11 __b-9-0" xfId="93"/>
    <cellStyle name="政府性基金预算支出预算表06 __b-10-0" xfId="94"/>
    <cellStyle name="40% - 强调文字颜色 2" xfId="95" builtinId="35"/>
    <cellStyle name="新增资产配置表11 __b-18-0" xfId="96"/>
    <cellStyle name="国有资本经营预算支出表07 __b-19-0" xfId="97"/>
    <cellStyle name="国有资本经营预算支出表07 __b-24-0" xfId="98"/>
    <cellStyle name="强调文字颜色 3" xfId="99" builtinId="37"/>
    <cellStyle name="项目支出预算表（其他运转类.特定目标类项目）05-1 __b-10-0" xfId="100"/>
    <cellStyle name="强调文字颜色 4" xfId="101" builtinId="41"/>
    <cellStyle name="20% - 强调文字颜色 4" xfId="102" builtinId="42"/>
    <cellStyle name="政府购买服务预算表09 __b-5-0" xfId="103"/>
    <cellStyle name="40% - 强调文字颜色 4" xfId="104" builtinId="43"/>
    <cellStyle name="强调文字颜色 5" xfId="105" builtinId="45"/>
    <cellStyle name="40% - 强调文字颜色 5" xfId="106" builtinId="47"/>
    <cellStyle name="60% - 强调文字颜色 5" xfId="107" builtinId="48"/>
    <cellStyle name="一般公共预算支出预算表（按功能科目分类）02-2 __b-15-0" xfId="108"/>
    <cellStyle name="一般公共预算支出预算表（按功能科目分类）02-2 __b-20-0" xfId="109"/>
    <cellStyle name="强调文字颜色 6" xfId="110" builtinId="49"/>
    <cellStyle name="40% - 强调文字颜色 6" xfId="111" builtinId="51"/>
    <cellStyle name="市对下转移支付预算表10-1 __b-10-0" xfId="112"/>
    <cellStyle name="财政拨款收支预算总表02-1 __b-9-0" xfId="113"/>
    <cellStyle name="60% - 强调文字颜色 6" xfId="114" builtinId="52"/>
    <cellStyle name="DateStyle" xfId="115"/>
    <cellStyle name="__b-18-0" xfId="116"/>
    <cellStyle name="__b-23-0" xfId="117"/>
    <cellStyle name="部门政府采购预算表08 __b-7-0" xfId="118"/>
    <cellStyle name="部门收入预算表01-2 __b-12-0" xfId="119"/>
    <cellStyle name="__b-5-0" xfId="120"/>
    <cellStyle name="一般公共预算支出预算表（按经济科目分类）02-3 __b-17-0" xfId="121"/>
    <cellStyle name="一般公共预算支出预算表（按经济科目分类）02-3 __b-22-0" xfId="122"/>
    <cellStyle name="部门收入预算表01-2 __b-13-0" xfId="123"/>
    <cellStyle name="__b-6-0" xfId="124"/>
    <cellStyle name="一般公共预算支出预算表（按经济科目分类）02-3 __b-18-0" xfId="125"/>
    <cellStyle name="一般公共预算支出预算表（按经济科目分类）02-3 __b-23-0" xfId="126"/>
    <cellStyle name="政府性基金预算支出预算表06 __b-11-0" xfId="127"/>
    <cellStyle name="新增资产配置表11 __b-19-0" xfId="128"/>
    <cellStyle name="PercentStyle" xfId="129"/>
    <cellStyle name="国有资本经营预算支出表07 __b-25-0" xfId="130"/>
    <cellStyle name="部门收入预算表01-2 __b-14-0" xfId="131"/>
    <cellStyle name="__b-7-0" xfId="132"/>
    <cellStyle name="一般公共预算支出预算表（按经济科目分类）02-3 __b-19-0" xfId="133"/>
    <cellStyle name="一般公共预算支出预算表（按经济科目分类）02-3 __b-24-0" xfId="134"/>
    <cellStyle name="部门收入预算表01-2 __b-10-0" xfId="135"/>
    <cellStyle name="__b-3-0" xfId="136"/>
    <cellStyle name="一般公共预算支出预算表（按经济科目分类）02-3 __b-15-0" xfId="137"/>
    <cellStyle name="一般公共预算支出预算表（按经济科目分类）02-3 __b-20-0" xfId="138"/>
    <cellStyle name="__b-2-0" xfId="139"/>
    <cellStyle name="一般公共预算支出预算表（按经济科目分类）02-3 __b-14-0" xfId="140"/>
    <cellStyle name="项目支出预算表（其他运转类.特定目标类项目）05-1 __b-28-0" xfId="141"/>
    <cellStyle name="项目支出预算表（其他运转类.特定目标类项目）05-1 __b-33-0" xfId="142"/>
    <cellStyle name="NumberStyle" xfId="143"/>
    <cellStyle name="政府购买服务预算表09 __b-15-0" xfId="144"/>
    <cellStyle name="政府购买服务预算表09 __b-20-0" xfId="145"/>
    <cellStyle name="TextStyle" xfId="146"/>
    <cellStyle name="政府性基金预算支出预算表06 __b-15-0" xfId="147"/>
    <cellStyle name="政府性基金预算支出预算表06 __b-20-0" xfId="148"/>
    <cellStyle name="国有资本经营预算支出表07 __b-29-0" xfId="149"/>
    <cellStyle name="MoneyStyle" xfId="150"/>
    <cellStyle name="市对下转移支付预算表10-1 __b-22-0" xfId="151"/>
    <cellStyle name="市对下转移支付预算表10-1 __b-17-0" xfId="152"/>
    <cellStyle name="TimeStyle" xfId="153"/>
    <cellStyle name="一般公共预算支出预算表（按经济科目分类）02-3 __b-1-0" xfId="154"/>
    <cellStyle name="IntegralNumberStyle" xfId="155"/>
    <cellStyle name="部门收入预算表01-2 __b-11-0" xfId="156"/>
    <cellStyle name="__b-4-0" xfId="157"/>
    <cellStyle name="一般公共预算支出预算表（按经济科目分类）02-3 __b-16-0" xfId="158"/>
    <cellStyle name="一般公共预算支出预算表（按经济科目分类）02-3 __b-21-0" xfId="159"/>
    <cellStyle name="部门收入预算表01-2 __b-15-0" xfId="160"/>
    <cellStyle name="部门收入预算表01-2 __b-20-0" xfId="161"/>
    <cellStyle name="__b-8-0" xfId="162"/>
    <cellStyle name="一般公共预算支出预算表（按经济科目分类）02-3 __b-25-0" xfId="163"/>
    <cellStyle name="一般公共预算支出预算表（按经济科目分类）02-3 __b-30-0" xfId="164"/>
    <cellStyle name="__b-10-0" xfId="165"/>
    <cellStyle name="部门收入预算表01-2 __b-16-0" xfId="166"/>
    <cellStyle name="部门收入预算表01-2 __b-21-0" xfId="167"/>
    <cellStyle name="__b-9-0" xfId="168"/>
    <cellStyle name="一般公共预算支出预算表（按经济科目分类）02-3 __b-26-0" xfId="169"/>
    <cellStyle name="一般公共预算支出预算表（按经济科目分类）02-3 __b-31-0" xfId="170"/>
    <cellStyle name="__b-11-0" xfId="171"/>
    <cellStyle name="部门收入预算表01-2 __b-17-0" xfId="172"/>
    <cellStyle name="部门收入预算表01-2 __b-22-0" xfId="173"/>
    <cellStyle name="一般公共预算支出预算表（按经济科目分类）02-3 __b-27-0" xfId="174"/>
    <cellStyle name="一般公共预算支出预算表（按经济科目分类）02-3 __b-32-0" xfId="175"/>
    <cellStyle name="__b-12-0" xfId="176"/>
    <cellStyle name="一般公共预算支出预算表（按经济科目分类）02-3 __b-28-0" xfId="177"/>
    <cellStyle name="一般公共预算支出预算表（按经济科目分类）02-3 __b-33-0" xfId="178"/>
    <cellStyle name="部门收入预算表01-2 __b-18-0" xfId="179"/>
    <cellStyle name="部门收入预算表01-2 __b-23-0" xfId="180"/>
    <cellStyle name="部门政府采购预算表08 __b-1-0" xfId="181"/>
    <cellStyle name="__b-13-0" xfId="182"/>
    <cellStyle name="一般公共预算支出预算表（按经济科目分类）02-3 __b-29-0" xfId="183"/>
    <cellStyle name="一般公共预算支出预算表（按经济科目分类）02-3 __b-34-0" xfId="184"/>
    <cellStyle name="部门收入预算表01-2 __b-19-0" xfId="185"/>
    <cellStyle name="部门收入预算表01-2 __b-24-0" xfId="186"/>
    <cellStyle name="部门政府采购预算表08 __b-2-0" xfId="187"/>
    <cellStyle name="__b-14-0" xfId="188"/>
    <cellStyle name="一般公共预算支出预算表（按经济科目分类）02-3 __b-35-0" xfId="189"/>
    <cellStyle name="部门收入预算表01-2 __b-25-0" xfId="190"/>
    <cellStyle name="部门政府采购预算表08 __b-3-0" xfId="191"/>
    <cellStyle name="__b-15-0" xfId="192"/>
    <cellStyle name="__b-20-0" xfId="193"/>
    <cellStyle name="一般公共预算支出预算表（按经济科目分类）02-3 __b-36-0" xfId="194"/>
    <cellStyle name="部门政府采购预算表08 __b-4-0" xfId="195"/>
    <cellStyle name="__b-16-0" xfId="196"/>
    <cellStyle name="__b-21-0" xfId="197"/>
    <cellStyle name="一般公共预算支出预算表（按经济科目分类）02-3 __b-37-0" xfId="198"/>
    <cellStyle name="部门政府采购预算表08 __b-5-0" xfId="199"/>
    <cellStyle name="__b-17-0" xfId="200"/>
    <cellStyle name="__b-22-0" xfId="201"/>
    <cellStyle name="一般公共预算支出预算表（按经济科目分类）02-3 __b-38-0" xfId="202"/>
    <cellStyle name="部门政府采购预算表08 __b-6-0" xfId="203"/>
    <cellStyle name="__b-19-0" xfId="204"/>
    <cellStyle name="__b-24-0" xfId="205"/>
    <cellStyle name="部门政府采购预算表08 __b-8-0" xfId="206"/>
    <cellStyle name="__b-25-0" xfId="207"/>
    <cellStyle name="__b-30-0" xfId="208"/>
    <cellStyle name="部门政府采购预算表08 __b-9-0" xfId="209"/>
    <cellStyle name="部门收入预算表01-2 __b-1-0" xfId="210"/>
    <cellStyle name="一般公共预算支出预算表（按经济科目分类）02-3 __b-2-0" xfId="211"/>
    <cellStyle name="部门收入预算表01-2 __b-2-0" xfId="212"/>
    <cellStyle name="一般公共预算支出预算表（按经济科目分类）02-3 __b-3-0" xfId="213"/>
    <cellStyle name="部门收入预算表01-2 __b-3-0" xfId="214"/>
    <cellStyle name="一般公共预算支出预算表（按经济科目分类）02-3 __b-4-0" xfId="215"/>
    <cellStyle name="部门收入预算表01-2 __b-5-0" xfId="216"/>
    <cellStyle name="一般公共预算支出预算表（按经济科目分类）02-3 __b-6-0" xfId="217"/>
    <cellStyle name="部门收入预算表01-2 __b-6-0" xfId="218"/>
    <cellStyle name="一般公共预算支出预算表（按经济科目分类）02-3 __b-7-0" xfId="219"/>
    <cellStyle name="部门收入预算表01-2 __b-7-0" xfId="220"/>
    <cellStyle name="一般公共预算支出预算表（按经济科目分类）02-3 __b-8-0" xfId="221"/>
    <cellStyle name="部门收入预算表01-2 __b-8-0" xfId="222"/>
    <cellStyle name="一般公共预算支出预算表（按经济科目分类）02-3 __b-9-0" xfId="223"/>
    <cellStyle name="部门收入预算表01-2 __b-9-0" xfId="224"/>
    <cellStyle name="__b-26-0" xfId="225"/>
    <cellStyle name="__b-31-0" xfId="226"/>
    <cellStyle name="__b-27-0" xfId="227"/>
    <cellStyle name="__b-32-0" xfId="228"/>
    <cellStyle name="基本支出预算表（人员类.运转类公用经费项目）04 __b-1-0" xfId="229"/>
    <cellStyle name="__b-28-0" xfId="230"/>
    <cellStyle name="__b-33-0" xfId="231"/>
    <cellStyle name="基本支出预算表（人员类.运转类公用经费项目）04 __b-2-0" xfId="232"/>
    <cellStyle name="__b-29-0" xfId="233"/>
    <cellStyle name="__b-34-0" xfId="234"/>
    <cellStyle name="基本支出预算表（人员类.运转类公用经费项目）04 __b-3-0" xfId="235"/>
    <cellStyle name="__b-36-0" xfId="236"/>
    <cellStyle name="__b-41-0" xfId="237"/>
    <cellStyle name="基本支出预算表（人员类.运转类公用经费项目）04 __b-5-0" xfId="238"/>
    <cellStyle name="__b-37-0" xfId="239"/>
    <cellStyle name="__b-42-0" xfId="240"/>
    <cellStyle name="基本支出预算表（人员类.运转类公用经费项目）04 __b-6-0" xfId="241"/>
    <cellStyle name="__b-38-0" xfId="242"/>
    <cellStyle name="__b-43-0" xfId="243"/>
    <cellStyle name="基本支出预算表（人员类.运转类公用经费项目）04 __b-7-0" xfId="244"/>
    <cellStyle name="__b-39-0" xfId="245"/>
    <cellStyle name="__b-44-0" xfId="246"/>
    <cellStyle name="基本支出预算表（人员类.运转类公用经费项目）04 __b-8-0" xfId="247"/>
    <cellStyle name="__b-45-0" xfId="248"/>
    <cellStyle name="基本支出预算表（人员类.运转类公用经费项目）04 __b-9-0" xfId="249"/>
    <cellStyle name="__b-46-0" xfId="250"/>
    <cellStyle name="__b-47-0" xfId="251"/>
    <cellStyle name="__b-48-0" xfId="252"/>
    <cellStyle name="上级补助项目支出预算表12 __b-14-0" xfId="253"/>
    <cellStyle name="部门支出预算表01-03 __b-1-0" xfId="254"/>
    <cellStyle name="上级补助项目支出预算表12 __b-21-0" xfId="255"/>
    <cellStyle name="上级补助项目支出预算表12 __b-16-0" xfId="256"/>
    <cellStyle name="部门支出预算表01-03 __b-3-0" xfId="257"/>
    <cellStyle name="上级补助项目支出预算表12 __b-22-0" xfId="258"/>
    <cellStyle name="上级补助项目支出预算表12 __b-17-0" xfId="259"/>
    <cellStyle name="部门支出预算表01-03 __b-4-0" xfId="260"/>
    <cellStyle name="部门支出预算表01-03 __b-5-0" xfId="261"/>
    <cellStyle name="上级补助项目支出预算表12 __b-23-0" xfId="262"/>
    <cellStyle name="上级补助项目支出预算表12 __b-18-0" xfId="263"/>
    <cellStyle name="国有资本经营预算支出表07 __b-1-0" xfId="264"/>
    <cellStyle name="财政拨款收支预算总表02-1 __b-10-0" xfId="265"/>
    <cellStyle name="部门支出预算表01-03 __b-6-0" xfId="266"/>
    <cellStyle name="上级补助项目支出预算表12 __b-24-0" xfId="267"/>
    <cellStyle name="上级补助项目支出预算表12 __b-19-0" xfId="268"/>
    <cellStyle name="国有资本经营预算支出表07 __b-2-0" xfId="269"/>
    <cellStyle name="财政拨款收支预算总表02-1 __b-11-0" xfId="270"/>
    <cellStyle name="部门支出预算表01-03 __b-7-0" xfId="271"/>
    <cellStyle name="上级补助项目支出预算表12 __b-30-0" xfId="272"/>
    <cellStyle name="上级补助项目支出预算表12 __b-25-0" xfId="273"/>
    <cellStyle name="国有资本经营预算支出表07 __b-3-0" xfId="274"/>
    <cellStyle name="财政拨款收支预算总表02-1 __b-12-0" xfId="275"/>
    <cellStyle name="部门支出预算表01-03 __b-8-0" xfId="276"/>
    <cellStyle name="上级补助项目支出预算表12 __b-26-0" xfId="277"/>
    <cellStyle name="国有资本经营预算支出表07 __b-4-0" xfId="278"/>
    <cellStyle name="部门支出预算表01-03 __b-11-0" xfId="279"/>
    <cellStyle name="部门支出预算表01-03 __b-12-0" xfId="280"/>
    <cellStyle name="部门支出预算表01-03 __b-13-0" xfId="281"/>
    <cellStyle name="基本支出预算表（人员类.运转类公用经费项目）04 __b-10-0" xfId="282"/>
    <cellStyle name="部门支出预算表01-03 __b-15-0" xfId="283"/>
    <cellStyle name="部门支出预算表01-03 __b-20-0" xfId="284"/>
    <cellStyle name="基本支出预算表（人员类.运转类公用经费项目）04 __b-12-0" xfId="285"/>
    <cellStyle name="部门支出预算表01-03 __b-17-0" xfId="286"/>
    <cellStyle name="部门支出预算表01-03 __b-22-0" xfId="287"/>
    <cellStyle name="基本支出预算表（人员类.运转类公用经费项目）04 __b-14-0" xfId="288"/>
    <cellStyle name="部门支出预算表01-03 __b-18-0" xfId="289"/>
    <cellStyle name="部门支出预算表01-03 __b-23-0" xfId="290"/>
    <cellStyle name="基本支出预算表（人员类.运转类公用经费项目）04 __b-15-0" xfId="291"/>
    <cellStyle name="基本支出预算表（人员类.运转类公用经费项目）04 __b-20-0" xfId="292"/>
    <cellStyle name="部门支出预算表01-03 __b-19-0" xfId="293"/>
    <cellStyle name="部门支出预算表01-03 __b-24-0" xfId="294"/>
    <cellStyle name="基本支出预算表（人员类.运转类公用经费项目）04 __b-16-0" xfId="295"/>
    <cellStyle name="基本支出预算表（人员类.运转类公用经费项目）04 __b-21-0" xfId="296"/>
    <cellStyle name="部门支出预算表01-03 __b-26-0" xfId="297"/>
    <cellStyle name="部门支出预算表01-03 __b-31-0" xfId="298"/>
    <cellStyle name="部门项目中期规划预算表13 __b-1-0" xfId="299"/>
    <cellStyle name="基本支出预算表（人员类.运转类公用经费项目）04 __b-18-0" xfId="300"/>
    <cellStyle name="基本支出预算表（人员类.运转类公用经费项目）04 __b-23-0" xfId="301"/>
    <cellStyle name="部门支出预算表01-03 __b-27-0" xfId="302"/>
    <cellStyle name="部门支出预算表01-03 __b-32-0" xfId="303"/>
    <cellStyle name="部门项目中期规划预算表13 __b-2-0" xfId="304"/>
    <cellStyle name="基本支出预算表（人员类.运转类公用经费项目）04 __b-19-0" xfId="305"/>
    <cellStyle name="基本支出预算表（人员类.运转类公用经费项目）04 __b-24-0" xfId="306"/>
    <cellStyle name="部门支出预算表01-03 __b-28-0" xfId="307"/>
    <cellStyle name="部门项目中期规划预算表13 __b-3-0" xfId="308"/>
    <cellStyle name="基本支出预算表（人员类.运转类公用经费项目）04 __b-25-0" xfId="309"/>
    <cellStyle name="基本支出预算表（人员类.运转类公用经费项目）04 __b-30-0" xfId="310"/>
    <cellStyle name="部门支出预算表01-03 __b-29-0" xfId="311"/>
    <cellStyle name="部门项目中期规划预算表13 __b-4-0" xfId="312"/>
    <cellStyle name="基本支出预算表（人员类.运转类公用经费项目）04 __b-26-0" xfId="313"/>
    <cellStyle name="基本支出预算表（人员类.运转类公用经费项目）04 __b-31-0" xfId="314"/>
    <cellStyle name="财政拨款收支预算总表02-1 __b-2-0" xfId="315"/>
    <cellStyle name="财政拨款收支预算总表02-1 __b-3-0" xfId="316"/>
    <cellStyle name="财政拨款收支预算总表02-1 __b-4-0" xfId="317"/>
    <cellStyle name="财政拨款收支预算总表02-1 __b-5-0" xfId="318"/>
    <cellStyle name="财政拨款收支预算总表02-1 __b-6-0" xfId="319"/>
    <cellStyle name="财政拨款收支预算总表02-1 __b-7-0" xfId="320"/>
    <cellStyle name="财政拨款收支预算总表02-1 __b-8-0" xfId="321"/>
    <cellStyle name="财政拨款收支预算总表02-1 __b-14-0" xfId="322"/>
    <cellStyle name="上级补助项目支出预算表12 __b-28-0" xfId="323"/>
    <cellStyle name="国有资本经营预算支出表07 __b-6-0" xfId="324"/>
    <cellStyle name="财政拨款收支预算总表02-1 __b-15-0" xfId="325"/>
    <cellStyle name="财政拨款收支预算总表02-1 __b-20-0" xfId="326"/>
    <cellStyle name="上级补助项目支出预算表12 __b-29-0" xfId="327"/>
    <cellStyle name="国有资本经营预算支出表07 __b-7-0" xfId="328"/>
    <cellStyle name="财政拨款收支预算总表02-1 __b-16-0" xfId="329"/>
    <cellStyle name="财政拨款收支预算总表02-1 __b-21-0" xfId="330"/>
    <cellStyle name="国有资本经营预算支出表07 __b-8-0" xfId="331"/>
    <cellStyle name="财政拨款收支预算总表02-1 __b-17-0" xfId="332"/>
    <cellStyle name="财政拨款收支预算总表02-1 __b-22-0" xfId="333"/>
    <cellStyle name="国有资本经营预算支出表07 __b-9-0" xfId="334"/>
    <cellStyle name="财政拨款收支预算总表02-1 __b-18-0" xfId="335"/>
    <cellStyle name="财政拨款收支预算总表02-1 __b-23-0" xfId="336"/>
    <cellStyle name="财政拨款收支预算总表02-1 __b-19-0" xfId="337"/>
    <cellStyle name="财政拨款收支预算总表02-1 __b-24-0" xfId="338"/>
    <cellStyle name="一般公共预算支出预算表（按功能科目分类）02-2 __b-1-0" xfId="339"/>
    <cellStyle name="一般公共预算支出预算表（按功能科目分类）02-2 __b-2-0" xfId="340"/>
    <cellStyle name="一般公共预算支出预算表（按功能科目分类）02-2 __b-4-0" xfId="341"/>
    <cellStyle name="一般公共预算支出预算表（按功能科目分类）02-2 __b-5-0" xfId="342"/>
    <cellStyle name="一般公共预算支出预算表（按功能科目分类）02-2 __b-6-0" xfId="343"/>
    <cellStyle name="一般公共预算支出预算表（按功能科目分类）02-2 __b-7-0" xfId="344"/>
    <cellStyle name="一般公共预算支出预算表（按功能科目分类）02-2 __b-8-0" xfId="345"/>
    <cellStyle name="一般公共预算支出预算表（按功能科目分类）02-2 __b-9-0" xfId="346"/>
    <cellStyle name="一般公共预算支出预算表（按功能科目分类）02-2 __b-10-0" xfId="347"/>
    <cellStyle name="一般公共预算支出预算表（按功能科目分类）02-2 __b-11-0" xfId="348"/>
    <cellStyle name="一般公共预算支出预算表（按功能科目分类）02-2 __b-12-0" xfId="349"/>
    <cellStyle name="一般公共预算支出预算表（按功能科目分类）02-2 __b-13-0" xfId="350"/>
    <cellStyle name="一般公共预算支出预算表（按功能科目分类）02-2 __b-14-0" xfId="351"/>
    <cellStyle name="一般公共预算支出预算表（按功能科目分类）02-2 __b-17-0" xfId="352"/>
    <cellStyle name="一般公共预算支出预算表（按功能科目分类）02-2 __b-22-0" xfId="353"/>
    <cellStyle name="一般公共预算支出预算表（按功能科目分类）02-2 __b-19-0" xfId="354"/>
    <cellStyle name="一般公共预算支出预算表（按功能科目分类）02-2 __b-24-0" xfId="355"/>
    <cellStyle name="一般公共预算支出预算表（按功能科目分类）02-2 __b-25-0" xfId="356"/>
    <cellStyle name="一般公共预算支出预算表（按功能科目分类）02-2 __b-26-0" xfId="357"/>
    <cellStyle name="一般公共预算支出预算表（按功能科目分类）02-2 __b-27-0" xfId="358"/>
    <cellStyle name="一般公共预算支出预算表（按功能科目分类）02-2 __b-28-0" xfId="359"/>
    <cellStyle name="一般公共预算支出预算表（按经济科目分类）02-3 __b-10-0" xfId="360"/>
    <cellStyle name="一般公共预算支出预算表（按经济科目分类）02-3 __b-11-0" xfId="361"/>
    <cellStyle name="一般公共预算支出预算表（按经济科目分类）02-3 __b-12-0" xfId="362"/>
    <cellStyle name="一般公共预算“三公”经费支出预算表03 __b-1-0" xfId="363"/>
    <cellStyle name="一般公共预算“三公”经费支出预算表03 __b-2-0" xfId="364"/>
    <cellStyle name="一般公共预算“三公”经费支出预算表03 __b-3-0" xfId="365"/>
    <cellStyle name="一般公共预算“三公”经费支出预算表03 __b-4-0" xfId="366"/>
    <cellStyle name="一般公共预算“三公”经费支出预算表03 __b-5-0" xfId="367"/>
    <cellStyle name="Normal" xfId="368"/>
    <cellStyle name="一般公共预算“三公”经费支出预算表03 __b-6-0" xfId="369"/>
    <cellStyle name="一般公共预算“三公”经费支出预算表03 __b-7-0" xfId="370"/>
    <cellStyle name="一般公共预算“三公”经费支出预算表03 __b-8-0" xfId="371"/>
    <cellStyle name="一般公共预算“三公”经费支出预算表03 __b-9-0" xfId="372"/>
    <cellStyle name="一般公共预算“三公”经费支出预算表03 __b-10-0" xfId="373"/>
    <cellStyle name="一般公共预算“三公”经费支出预算表03 __b-11-0" xfId="374"/>
    <cellStyle name="一般公共预算“三公”经费支出预算表03 __b-12-0" xfId="375"/>
    <cellStyle name="一般公共预算“三公”经费支出预算表03 __b-13-0" xfId="376"/>
    <cellStyle name="一般公共预算“三公”经费支出预算表03 __b-14-0" xfId="377"/>
    <cellStyle name="一般公共预算“三公”经费支出预算表03 __b-15-0" xfId="378"/>
    <cellStyle name="一般公共预算“三公”经费支出预算表03 __b-20-0" xfId="379"/>
    <cellStyle name="一般公共预算“三公”经费支出预算表03 __b-16-0" xfId="380"/>
    <cellStyle name="一般公共预算“三公”经费支出预算表03 __b-21-0" xfId="381"/>
    <cellStyle name="一般公共预算“三公”经费支出预算表03 __b-17-0" xfId="382"/>
    <cellStyle name="一般公共预算“三公”经费支出预算表03 __b-22-0" xfId="383"/>
    <cellStyle name="一般公共预算“三公”经费支出预算表03 __b-18-0" xfId="384"/>
    <cellStyle name="一般公共预算“三公”经费支出预算表03 __b-23-0" xfId="385"/>
    <cellStyle name="一般公共预算“三公”经费支出预算表03 __b-19-0" xfId="386"/>
    <cellStyle name="部门项目中期规划预算表13 __b-5-0" xfId="387"/>
    <cellStyle name="基本支出预算表（人员类.运转类公用经费项目）04 __b-27-0" xfId="388"/>
    <cellStyle name="基本支出预算表（人员类.运转类公用经费项目）04 __b-32-0" xfId="389"/>
    <cellStyle name="部门项目中期规划预算表13 __b-6-0" xfId="390"/>
    <cellStyle name="基本支出预算表（人员类.运转类公用经费项目）04 __b-28-0" xfId="391"/>
    <cellStyle name="基本支出预算表（人员类.运转类公用经费项目）04 __b-33-0" xfId="392"/>
    <cellStyle name="部门项目中期规划预算表13 __b-7-0" xfId="393"/>
    <cellStyle name="基本支出预算表（人员类.运转类公用经费项目）04 __b-29-0" xfId="394"/>
    <cellStyle name="基本支出预算表（人员类.运转类公用经费项目）04 __b-34-0" xfId="395"/>
    <cellStyle name="部门项目中期规划预算表13 __b-8-0" xfId="396"/>
    <cellStyle name="基本支出预算表（人员类.运转类公用经费项目）04 __b-35-0" xfId="397"/>
    <cellStyle name="基本支出预算表（人员类.运转类公用经费项目）04 __b-40-0" xfId="398"/>
    <cellStyle name="部门项目中期规划预算表13 __b-9-0" xfId="399"/>
    <cellStyle name="基本支出预算表（人员类.运转类公用经费项目）04 __b-36-0" xfId="400"/>
    <cellStyle name="基本支出预算表（人员类.运转类公用经费项目）04 __b-41-0" xfId="401"/>
    <cellStyle name="基本支出预算表（人员类.运转类公用经费项目）04 __b-37-0" xfId="402"/>
    <cellStyle name="国有资本经营预算支出表07 __b-10-0" xfId="403"/>
    <cellStyle name="新增资产配置表11 __b-1-0" xfId="404"/>
    <cellStyle name="基本支出预算表（人员类.运转类公用经费项目）04 __b-38-0" xfId="405"/>
    <cellStyle name="新增资产配置表11 __b-10-0" xfId="406"/>
    <cellStyle name="国有资本经营预算支出表07 __b-11-0" xfId="407"/>
    <cellStyle name="新增资产配置表11 __b-2-0" xfId="408"/>
    <cellStyle name="基本支出预算表（人员类.运转类公用经费项目）04 __b-39-0" xfId="409"/>
    <cellStyle name="新增资产配置表11 __b-11-0" xfId="410"/>
    <cellStyle name="国有资本经营预算支出表07 __b-12-0" xfId="411"/>
    <cellStyle name="项目支出预算表（其他运转类.特定目标类项目）05-1 __b-1-0" xfId="412"/>
    <cellStyle name="项目支出预算表（其他运转类.特定目标类项目）05-1 __b-2-0" xfId="413"/>
    <cellStyle name="项目支出预算表（其他运转类.特定目标类项目）05-1 __b-3-0" xfId="414"/>
    <cellStyle name="项目支出预算表（其他运转类.特定目标类项目）05-1 __b-4-0" xfId="415"/>
    <cellStyle name="项目支出预算表（其他运转类.特定目标类项目）05-1 __b-5-0" xfId="416"/>
    <cellStyle name="项目支出预算表（其他运转类.特定目标类项目）05-1 __b-6-0" xfId="417"/>
    <cellStyle name="项目支出预算表（其他运转类.特定目标类项目）05-1 __b-7-0" xfId="418"/>
    <cellStyle name="项目支出预算表（其他运转类.特定目标类项目）05-1 __b-8-0" xfId="419"/>
    <cellStyle name="项目支出预算表（其他运转类.特定目标类项目）05-1 __b-9-0" xfId="420"/>
    <cellStyle name="项目支出预算表（其他运转类.特定目标类项目）05-1 __b-11-0" xfId="421"/>
    <cellStyle name="项目支出预算表（其他运转类.特定目标类项目）05-1 __b-12-0" xfId="422"/>
    <cellStyle name="项目支出预算表（其他运转类.特定目标类项目）05-1 __b-14-0" xfId="423"/>
    <cellStyle name="项目支出预算表（其他运转类.特定目标类项目）05-1 __b-15-0" xfId="424"/>
    <cellStyle name="项目支出预算表（其他运转类.特定目标类项目）05-1 __b-20-0" xfId="425"/>
    <cellStyle name="项目支出预算表（其他运转类.特定目标类项目）05-1 __b-16-0" xfId="426"/>
    <cellStyle name="项目支出预算表（其他运转类.特定目标类项目）05-1 __b-21-0" xfId="427"/>
    <cellStyle name="项目支出预算表（其他运转类.特定目标类项目）05-1 __b-17-0" xfId="428"/>
    <cellStyle name="项目支出预算表（其他运转类.特定目标类项目）05-1 __b-22-0" xfId="429"/>
    <cellStyle name="项目支出预算表（其他运转类.特定目标类项目）05-1 __b-18-0" xfId="430"/>
    <cellStyle name="项目支出预算表（其他运转类.特定目标类项目）05-1 __b-23-0" xfId="431"/>
    <cellStyle name="政府购买服务预算表09 __b-10-0" xfId="432"/>
    <cellStyle name="项目支出预算表（其他运转类.特定目标类项目）05-1 __b-19-0" xfId="433"/>
    <cellStyle name="项目支出预算表（其他运转类.特定目标类项目）05-1 __b-24-0" xfId="434"/>
    <cellStyle name="政府购买服务预算表09 __b-11-0" xfId="435"/>
    <cellStyle name="项目支出预算表（其他运转类.特定目标类项目）05-1 __b-25-0" xfId="436"/>
    <cellStyle name="项目支出预算表（其他运转类.特定目标类项目）05-1 __b-30-0" xfId="437"/>
    <cellStyle name="政府购买服务预算表09 __b-12-0" xfId="438"/>
    <cellStyle name="项目支出预算表（其他运转类.特定目标类项目）05-1 __b-26-0" xfId="439"/>
    <cellStyle name="项目支出预算表（其他运转类.特定目标类项目）05-1 __b-31-0" xfId="440"/>
    <cellStyle name="政府购买服务预算表09 __b-13-0" xfId="441"/>
    <cellStyle name="项目支出预算表（其他运转类.特定目标类项目）05-1 __b-27-0" xfId="442"/>
    <cellStyle name="项目支出预算表（其他运转类.特定目标类项目）05-1 __b-32-0" xfId="443"/>
    <cellStyle name="政府购买服务预算表09 __b-14-0" xfId="444"/>
    <cellStyle name="项目支出预算表（其他运转类.特定目标类项目）05-1 __b-29-0" xfId="445"/>
    <cellStyle name="项目支出预算表（其他运转类.特定目标类项目）05-1 __b-34-0" xfId="446"/>
    <cellStyle name="政府购买服务预算表09 __b-16-0" xfId="447"/>
    <cellStyle name="政府购买服务预算表09 __b-21-0" xfId="448"/>
    <cellStyle name="项目支出预算表（其他运转类.特定目标类项目）05-1 __b-36-0" xfId="449"/>
    <cellStyle name="项目支出预算表（其他运转类.特定目标类项目）05-1 __b-41-0" xfId="450"/>
    <cellStyle name="政府购买服务预算表09 __b-23-0" xfId="451"/>
    <cellStyle name="政府购买服务预算表09 __b-18-0" xfId="452"/>
    <cellStyle name="项目支出预算表（其他运转类.特定目标类项目）05-1 __b-37-0" xfId="453"/>
    <cellStyle name="项目支出预算表（其他运转类.特定目标类项目）05-1 __b-42-0" xfId="454"/>
    <cellStyle name="政府购买服务预算表09 __b-24-0" xfId="455"/>
    <cellStyle name="政府购买服务预算表09 __b-19-0" xfId="456"/>
    <cellStyle name="项目支出预算表（其他运转类.特定目标类项目）05-1 __b-38-0" xfId="457"/>
    <cellStyle name="项目支出预算表（其他运转类.特定目标类项目）05-1 __b-43-0" xfId="458"/>
    <cellStyle name="项目支出预算表（其他运转类.特定目标类项目）05-1 __b-39-0" xfId="459"/>
    <cellStyle name="项目支出绩效目标表（本级下达）05-2 __b-1-0" xfId="460"/>
    <cellStyle name="项目支出绩效目标表（本级下达）05-2 __b-2-0" xfId="461"/>
    <cellStyle name="项目支出绩效目标表（本级下达）05-2 __b-3-0" xfId="462"/>
    <cellStyle name="项目支出绩效目标表（本级下达）05-2 __b-4-0" xfId="463"/>
    <cellStyle name="项目支出绩效目标表（本级下达）05-2 __b-5-0" xfId="464"/>
    <cellStyle name="项目支出绩效目标表（本级下达）05-2 __b-6-0" xfId="465"/>
    <cellStyle name="项目支出绩效目标表（本级下达）05-2 __b-7-0" xfId="466"/>
    <cellStyle name="项目支出绩效目标表（本级下达）05-2 __b-8-0" xfId="467"/>
    <cellStyle name="项目支出绩效目标表（本级下达）05-2 __b-10-0" xfId="468"/>
    <cellStyle name="项目支出绩效目标表（本级下达）05-2 __b-11-0" xfId="469"/>
    <cellStyle name="项目支出绩效目标表（本级下达）05-2 __b-12-0" xfId="470"/>
    <cellStyle name="项目支出绩效目标表（本级下达）05-2 __b-14-0" xfId="471"/>
    <cellStyle name="项目支出绩效目标表（本级下达）05-2 __b-15-0" xfId="472"/>
    <cellStyle name="项目支出绩效目标表（本级下达）05-2 __b-16-0" xfId="473"/>
    <cellStyle name="项目支出绩效目标表（本级下达）05-2 __b-17-0" xfId="474"/>
    <cellStyle name="项目支出绩效目标表（本级下达）05-2 __b-18-0" xfId="475"/>
    <cellStyle name="项目支出绩效目标表（另文下达）05-3 __b-1-0" xfId="476"/>
    <cellStyle name="项目支出绩效目标表（另文下达）05-3 __b-2-0" xfId="477"/>
    <cellStyle name="项目支出绩效目标表（另文下达）05-3 __b-3-0" xfId="478"/>
    <cellStyle name="项目支出绩效目标表（另文下达）05-3 __b-4-0" xfId="479"/>
    <cellStyle name="项目支出绩效目标表（另文下达）05-3 __b-5-0" xfId="480"/>
    <cellStyle name="项目支出绩效目标表（另文下达）05-3 __b-6-0" xfId="481"/>
    <cellStyle name="项目支出绩效目标表（另文下达）05-3 __b-7-0" xfId="482"/>
    <cellStyle name="项目支出绩效目标表（另文下达）05-3 __b-8-0" xfId="483"/>
    <cellStyle name="项目支出绩效目标表（另文下达）05-3 __b-9-0" xfId="484"/>
    <cellStyle name="项目支出绩效目标表（另文下达）05-3 __b-10-0" xfId="485"/>
    <cellStyle name="政府性基金预算支出预算表06 __b-18-0" xfId="486"/>
    <cellStyle name="政府性基金预算支出预算表06 __b-23-0" xfId="487"/>
    <cellStyle name="项目支出绩效目标表（另文下达）05-3 __b-11-0" xfId="488"/>
    <cellStyle name="政府性基金预算支出预算表06 __b-19-0" xfId="489"/>
    <cellStyle name="政府性基金预算支出预算表06 __b-24-0" xfId="490"/>
    <cellStyle name="项目支出绩效目标表（另文下达）05-3 __b-13-0" xfId="491"/>
    <cellStyle name="政府性基金预算支出预算表06 __b-26-0" xfId="492"/>
    <cellStyle name="项目支出绩效目标表（另文下达）05-3 __b-15-0" xfId="493"/>
    <cellStyle name="政府性基金预算支出预算表06 __b-28-0" xfId="494"/>
    <cellStyle name="项目支出绩效目标表（另文下达）05-3 __b-16-0" xfId="495"/>
    <cellStyle name="政府性基金预算支出预算表06 __b-29-0" xfId="496"/>
    <cellStyle name="政府性基金预算支出预算表06 __b-1-0" xfId="497"/>
    <cellStyle name="政府性基金预算支出预算表06 __b-2-0" xfId="498"/>
    <cellStyle name="政府性基金预算支出预算表06 __b-3-0" xfId="499"/>
    <cellStyle name="政府性基金预算支出预算表06 __b-4-0" xfId="500"/>
    <cellStyle name="政府性基金预算支出预算表06 __b-5-0" xfId="501"/>
    <cellStyle name="政府性基金预算支出预算表06 __b-6-0" xfId="502"/>
    <cellStyle name="政府性基金预算支出预算表06 __b-7-0" xfId="503"/>
    <cellStyle name="政府性基金预算支出预算表06 __b-8-0" xfId="504"/>
    <cellStyle name="政府性基金预算支出预算表06 __b-9-0" xfId="505"/>
    <cellStyle name="政府性基金预算支出预算表06 __b-12-0" xfId="506"/>
    <cellStyle name="国有资本经营预算支出表07 __b-26-0" xfId="507"/>
    <cellStyle name="政府性基金预算支出预算表06 __b-13-0" xfId="508"/>
    <cellStyle name="国有资本经营预算支出表07 __b-27-0" xfId="509"/>
    <cellStyle name="政府性基金预算支出预算表06 __b-14-0" xfId="510"/>
    <cellStyle name="国有资本经营预算支出表07 __b-28-0" xfId="511"/>
    <cellStyle name="政府性基金预算支出预算表06 __b-21-0" xfId="512"/>
    <cellStyle name="政府性基金预算支出预算表06 __b-16-0" xfId="513"/>
    <cellStyle name="国有资本经营预算支出表07 __b-13-0" xfId="514"/>
    <cellStyle name="新增资产配置表11 __b-12-0" xfId="515"/>
    <cellStyle name="国有资本经营预算支出表07 __b-14-0" xfId="516"/>
    <cellStyle name="新增资产配置表11 __b-13-0" xfId="517"/>
    <cellStyle name="国有资本经营预算支出表07 __b-20-0" xfId="518"/>
    <cellStyle name="国有资本经营预算支出表07 __b-15-0" xfId="519"/>
    <cellStyle name="新增资产配置表11 __b-14-0" xfId="520"/>
    <cellStyle name="国有资本经营预算支出表07 __b-21-0" xfId="521"/>
    <cellStyle name="国有资本经营预算支出表07 __b-16-0" xfId="522"/>
    <cellStyle name="新增资产配置表11 __b-15-0" xfId="523"/>
    <cellStyle name="新增资产配置表11 __b-20-0" xfId="524"/>
    <cellStyle name="国有资本经营预算支出表07 __b-22-0" xfId="525"/>
    <cellStyle name="国有资本经营预算支出表07 __b-17-0" xfId="526"/>
    <cellStyle name="新增资产配置表11 __b-16-0" xfId="527"/>
    <cellStyle name="国有资本经营预算支出表07 __b-23-0" xfId="528"/>
    <cellStyle name="国有资本经营预算支出表07 __b-18-0" xfId="529"/>
    <cellStyle name="新增资产配置表11 __b-17-0" xfId="530"/>
    <cellStyle name="部门政府采购预算表08 __b-10-0" xfId="531"/>
    <cellStyle name="市对下转移支付预算表10-1 __b-1-0" xfId="532"/>
    <cellStyle name="部门政府采购预算表08 __b-11-0" xfId="533"/>
    <cellStyle name="市对下转移支付预算表10-1 __b-2-0" xfId="534"/>
    <cellStyle name="部门政府采购预算表08 __b-12-0" xfId="535"/>
    <cellStyle name="市对下转移支付预算表10-1 __b-3-0" xfId="536"/>
    <cellStyle name="部门政府采购预算表08 __b-13-0" xfId="537"/>
    <cellStyle name="市对下转移支付预算表10-1 __b-4-0" xfId="538"/>
    <cellStyle name="部门政府采购预算表08 __b-14-0" xfId="539"/>
    <cellStyle name="市对下转移支付预算表10-1 __b-5-0" xfId="540"/>
    <cellStyle name="部门政府采购预算表08 __b-20-0" xfId="541"/>
    <cellStyle name="部门政府采购预算表08 __b-15-0" xfId="542"/>
    <cellStyle name="市对下转移支付预算表10-1 __b-6-0" xfId="543"/>
    <cellStyle name="部门政府采购预算表08 __b-22-0" xfId="544"/>
    <cellStyle name="部门政府采购预算表08 __b-17-0" xfId="545"/>
    <cellStyle name="市对下转移支付预算表10-1 __b-8-0" xfId="546"/>
    <cellStyle name="部门政府采购预算表08 __b-23-0" xfId="547"/>
    <cellStyle name="部门政府采购预算表08 __b-18-0" xfId="548"/>
    <cellStyle name="市对下转移支付预算表10-1 __b-9-0" xfId="549"/>
    <cellStyle name="部门政府采购预算表08 __b-24-0" xfId="550"/>
    <cellStyle name="部门政府采购预算表08 __b-19-0" xfId="551"/>
    <cellStyle name="部门政府采购预算表08 __b-30-0" xfId="552"/>
    <cellStyle name="部门政府采购预算表08 __b-25-0" xfId="553"/>
    <cellStyle name="部门政府采购预算表08 __b-31-0" xfId="554"/>
    <cellStyle name="部门政府采购预算表08 __b-26-0" xfId="555"/>
    <cellStyle name="部门政府采购预算表08 __b-32-0" xfId="556"/>
    <cellStyle name="部门政府采购预算表08 __b-27-0" xfId="557"/>
    <cellStyle name="部门政府采购预算表08 __b-33-0" xfId="558"/>
    <cellStyle name="部门政府采购预算表08 __b-28-0" xfId="559"/>
    <cellStyle name="部门政府采购预算表08 __b-34-0" xfId="560"/>
    <cellStyle name="部门政府采购预算表08 __b-29-0" xfId="561"/>
    <cellStyle name="部门政府采购预算表08 __b-35-0" xfId="562"/>
    <cellStyle name="部门政府采购预算表08 __b-36-0" xfId="563"/>
    <cellStyle name="部门政府采购预算表08 __b-37-0" xfId="564"/>
    <cellStyle name="部门政府采购预算表08 __b-38-0" xfId="565"/>
    <cellStyle name="部门项目中期规划预算表13 __b-10-0" xfId="566"/>
    <cellStyle name="政府购买服务预算表09 __b-1-0" xfId="567"/>
    <cellStyle name="政府购买服务预算表09 __b-2-0" xfId="568"/>
    <cellStyle name="政府购买服务预算表09 __b-3-0" xfId="569"/>
    <cellStyle name="政府购买服务预算表09 __b-4-0" xfId="570"/>
    <cellStyle name="政府购买服务预算表09 __b-6-0" xfId="571"/>
    <cellStyle name="政府购买服务预算表09 __b-7-0" xfId="572"/>
    <cellStyle name="政府购买服务预算表09 __b-8-0" xfId="573"/>
    <cellStyle name="政府购买服务预算表09 __b-25-0" xfId="574"/>
    <cellStyle name="政府购买服务预算表09 __b-30-0" xfId="575"/>
    <cellStyle name="政府购买服务预算表09 __b-26-0" xfId="576"/>
    <cellStyle name="政府购买服务预算表09 __b-31-0" xfId="577"/>
    <cellStyle name="政府购买服务预算表09 __b-27-0" xfId="578"/>
    <cellStyle name="政府购买服务预算表09 __b-32-0" xfId="579"/>
    <cellStyle name="市对下转移支付绩效目标表10-2 __b-1-0" xfId="580"/>
    <cellStyle name="政府购买服务预算表09 __b-28-0" xfId="581"/>
    <cellStyle name="政府购买服务预算表09 __b-33-0" xfId="582"/>
    <cellStyle name="市对下转移支付绩效目标表10-2 __b-2-0" xfId="583"/>
    <cellStyle name="政府购买服务预算表09 __b-29-0" xfId="584"/>
    <cellStyle name="政府购买服务预算表09 __b-34-0" xfId="585"/>
    <cellStyle name="市对下转移支付绩效目标表10-2 __b-3-0" xfId="586"/>
    <cellStyle name="政府购买服务预算表09 __b-35-0" xfId="587"/>
    <cellStyle name="政府购买服务预算表09 __b-40-0" xfId="588"/>
    <cellStyle name="市对下转移支付绩效目标表10-2 __b-4-0" xfId="589"/>
    <cellStyle name="政府购买服务预算表09 __b-36-0" xfId="590"/>
    <cellStyle name="政府购买服务预算表09 __b-41-0" xfId="591"/>
    <cellStyle name="市对下转移支付绩效目标表10-2 __b-5-0" xfId="592"/>
    <cellStyle name="政府购买服务预算表09 __b-37-0" xfId="593"/>
    <cellStyle name="政府购买服务预算表09 __b-42-0" xfId="594"/>
    <cellStyle name="市对下转移支付绩效目标表10-2 __b-6-0" xfId="595"/>
    <cellStyle name="政府购买服务预算表09 __b-38-0" xfId="596"/>
    <cellStyle name="政府购买服务预算表09 __b-43-0" xfId="597"/>
    <cellStyle name="市对下转移支付绩效目标表10-2 __b-7-0" xfId="598"/>
    <cellStyle name="政府购买服务预算表09 __b-39-0" xfId="599"/>
    <cellStyle name="政府购买服务预算表09 __b-44-0" xfId="600"/>
    <cellStyle name="市对下转移支付绩效目标表10-2 __b-8-0" xfId="601"/>
    <cellStyle name="政府购买服务预算表09 __b-45-0" xfId="602"/>
    <cellStyle name="市对下转移支付绩效目标表10-2 __b-9-0" xfId="603"/>
    <cellStyle name="市对下转移支付预算表10-1 __b-11-0" xfId="604"/>
    <cellStyle name="市对下转移支付预算表10-1 __b-12-0" xfId="605"/>
    <cellStyle name="市对下转移支付预算表10-1 __b-13-0" xfId="606"/>
    <cellStyle name="市对下转移支付预算表10-1 __b-14-0" xfId="607"/>
    <cellStyle name="市对下转移支付预算表10-1 __b-15-0" xfId="608"/>
    <cellStyle name="市对下转移支付预算表10-1 __b-20-0" xfId="609"/>
    <cellStyle name="市对下转移支付预算表10-1 __b-16-0" xfId="610"/>
    <cellStyle name="市对下转移支付预算表10-1 __b-21-0" xfId="611"/>
    <cellStyle name="市对下转移支付预算表10-1 __b-18-0" xfId="612"/>
    <cellStyle name="市对下转移支付预算表10-1 __b-23-0" xfId="613"/>
    <cellStyle name="市对下转移支付预算表10-1 __b-19-0" xfId="614"/>
    <cellStyle name="市对下转移支付预算表10-1 __b-24-0" xfId="615"/>
    <cellStyle name="市对下转移支付预算表10-1 __b-25-0" xfId="616"/>
    <cellStyle name="市对下转移支付预算表10-1 __b-30-0" xfId="617"/>
    <cellStyle name="市对下转移支付预算表10-1 __b-27-0" xfId="618"/>
    <cellStyle name="市对下转移支付预算表10-1 __b-28-0" xfId="619"/>
    <cellStyle name="市对下转移支付预算表10-1 __b-29-0" xfId="620"/>
    <cellStyle name="市对下转移支付绩效目标表10-2 __b-10-0" xfId="621"/>
    <cellStyle name="市对下转移支付绩效目标表10-2 __b-11-0" xfId="622"/>
    <cellStyle name="市对下转移支付绩效目标表10-2 __b-12-0" xfId="623"/>
    <cellStyle name="市对下转移支付绩效目标表10-2 __b-13-0" xfId="624"/>
    <cellStyle name="市对下转移支付绩效目标表10-2 __b-14-0" xfId="625"/>
    <cellStyle name="市对下转移支付绩效目标表10-2 __b-15-0" xfId="626"/>
    <cellStyle name="市对下转移支付绩效目标表10-2 __b-16-0" xfId="627"/>
    <cellStyle name="市对下转移支付绩效目标表10-2 __b-17-0" xfId="628"/>
    <cellStyle name="市对下转移支付绩效目标表10-2 __b-18-0" xfId="629"/>
    <cellStyle name="市对下转移支付绩效目标表10-2 __b-19-0" xfId="630"/>
    <cellStyle name="新增资产配置表11 __b-3-0" xfId="631"/>
    <cellStyle name="新增资产配置表11 __b-4-0" xfId="632"/>
    <cellStyle name="新增资产配置表11 __b-5-0" xfId="633"/>
    <cellStyle name="新增资产配置表11 __b-6-0" xfId="634"/>
    <cellStyle name="新增资产配置表11 __b-7-0" xfId="635"/>
    <cellStyle name="新增资产配置表11 __b-8-0" xfId="636"/>
    <cellStyle name="上级补助项目支出预算表12 __b-1-0" xfId="637"/>
    <cellStyle name="上级补助项目支出预算表12 __b-2-0" xfId="638"/>
    <cellStyle name="上级补助项目支出预算表12 __b-3-0" xfId="639"/>
    <cellStyle name="上级补助项目支出预算表12 __b-5-0" xfId="640"/>
    <cellStyle name="上级补助项目支出预算表12 __b-6-0" xfId="641"/>
    <cellStyle name="上级补助项目支出预算表12 __b-7-0" xfId="642"/>
    <cellStyle name="上级补助项目支出预算表12 __b-8-0" xfId="643"/>
    <cellStyle name="上级补助项目支出预算表12 __b-9-0" xfId="644"/>
    <cellStyle name="上级补助项目支出预算表12 __b-11-0" xfId="645"/>
    <cellStyle name="上级补助项目支出预算表12 __b-12-0" xfId="646"/>
    <cellStyle name="上级补助项目支出预算表12 __b-13-0" xfId="647"/>
    <cellStyle name="部门项目中期规划预算表13 __b-11-0" xfId="648"/>
    <cellStyle name="部门项目中期规划预算表13 __b-12-0" xfId="649"/>
    <cellStyle name="部门项目中期规划预算表13 __b-13-0" xfId="650"/>
    <cellStyle name="部门项目中期规划预算表13 __b-14-0" xfId="651"/>
    <cellStyle name="部门项目中期规划预算表13 __b-15-0" xfId="652"/>
    <cellStyle name="部门项目中期规划预算表13 __b-20-0" xfId="653"/>
    <cellStyle name="部门项目中期规划预算表13 __b-16-0" xfId="654"/>
    <cellStyle name="部门项目中期规划预算表13 __b-21-0" xfId="655"/>
    <cellStyle name="部门项目中期规划预算表13 __b-17-0" xfId="656"/>
    <cellStyle name="部门项目中期规划预算表13 __b-22-0" xfId="657"/>
    <cellStyle name="部门项目中期规划预算表13 __b-18-0" xfId="658"/>
    <cellStyle name="部门项目中期规划预算表13 __b-23-0" xfId="659"/>
    <cellStyle name="部门项目中期规划预算表13 __b-19-0" xfId="660"/>
    <cellStyle name="部门项目中期规划预算表13 __b-24-0" xfId="661"/>
    <cellStyle name="部门项目中期规划预算表13 __b-26-0" xfId="662"/>
    <cellStyle name="部门项目中期规划预算表13 __b-27-0" xfId="663"/>
    <cellStyle name="部门项目中期规划预算表13 __b-28-0" xfId="664"/>
    <cellStyle name="部门项目中期规划预算表13 __b-29-0" xfId="66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8"/>
  <sheetViews>
    <sheetView workbookViewId="0">
      <selection activeCell="C14" sqref="C14"/>
    </sheetView>
  </sheetViews>
  <sheetFormatPr defaultColWidth="8" defaultRowHeight="14.25" customHeight="1" outlineLevelCol="3"/>
  <cols>
    <col min="1" max="1" width="39.575" customWidth="1"/>
    <col min="2" max="2" width="43.1416666666667" customWidth="1"/>
    <col min="3" max="3" width="39.7083333333333" customWidth="1"/>
    <col min="4" max="4" width="42.7083333333333" customWidth="1"/>
  </cols>
  <sheetData>
    <row r="1" ht="13.5" customHeight="1" spans="4:4">
      <c r="D1" s="140" t="s">
        <v>0</v>
      </c>
    </row>
    <row r="2" ht="36" customHeight="1" spans="1:4">
      <c r="A2" s="159" t="s">
        <v>1</v>
      </c>
      <c r="B2" s="337"/>
      <c r="C2" s="337"/>
      <c r="D2" s="337"/>
    </row>
    <row r="3" ht="21" customHeight="1" spans="1:4">
      <c r="A3" s="338" t="str">
        <f>"单位名称："&amp;"曲靖市交通工程质量安全监督站"</f>
        <v>单位名称：曲靖市交通工程质量安全监督站</v>
      </c>
      <c r="B3" s="339"/>
      <c r="C3" s="339"/>
      <c r="D3" s="346" t="s">
        <v>2</v>
      </c>
    </row>
    <row r="4" ht="19.5" customHeight="1" spans="1:4">
      <c r="A4" s="340" t="s">
        <v>3</v>
      </c>
      <c r="B4" s="341"/>
      <c r="C4" s="340" t="s">
        <v>4</v>
      </c>
      <c r="D4" s="341"/>
    </row>
    <row r="5" ht="19.5" customHeight="1" spans="1:4">
      <c r="A5" s="342" t="s">
        <v>5</v>
      </c>
      <c r="B5" s="342" t="s">
        <v>6</v>
      </c>
      <c r="C5" s="342" t="s">
        <v>7</v>
      </c>
      <c r="D5" s="342" t="s">
        <v>6</v>
      </c>
    </row>
    <row r="6" ht="19.5" customHeight="1" spans="1:4">
      <c r="A6" s="343"/>
      <c r="B6" s="343"/>
      <c r="C6" s="343"/>
      <c r="D6" s="343"/>
    </row>
    <row r="7" ht="20.25" customHeight="1" spans="1:4">
      <c r="A7" s="13" t="s">
        <v>8</v>
      </c>
      <c r="B7" s="15">
        <v>241.629051</v>
      </c>
      <c r="C7" s="344" t="str">
        <f>"一"&amp;"、"&amp;"一般公共服务支出"</f>
        <v>一、一般公共服务支出</v>
      </c>
      <c r="D7" s="15"/>
    </row>
    <row r="8" ht="20.25" customHeight="1" spans="1:4">
      <c r="A8" s="13" t="s">
        <v>9</v>
      </c>
      <c r="B8" s="15"/>
      <c r="C8" s="344" t="str">
        <f>"二"&amp;"、"&amp;"外交支出"</f>
        <v>二、外交支出</v>
      </c>
      <c r="D8" s="15"/>
    </row>
    <row r="9" ht="20.25" customHeight="1" spans="1:4">
      <c r="A9" s="13" t="s">
        <v>10</v>
      </c>
      <c r="B9" s="15"/>
      <c r="C9" s="344" t="str">
        <f>"三"&amp;"、"&amp;"国防支出"</f>
        <v>三、国防支出</v>
      </c>
      <c r="D9" s="15"/>
    </row>
    <row r="10" ht="20.25" customHeight="1" spans="1:4">
      <c r="A10" s="13" t="s">
        <v>11</v>
      </c>
      <c r="B10" s="15"/>
      <c r="C10" s="344" t="str">
        <f>"四"&amp;"、"&amp;"公共安全支出"</f>
        <v>四、公共安全支出</v>
      </c>
      <c r="D10" s="15"/>
    </row>
    <row r="11" ht="20.25" customHeight="1" spans="1:4">
      <c r="A11" s="13" t="s">
        <v>12</v>
      </c>
      <c r="B11" s="15"/>
      <c r="C11" s="344" t="str">
        <f>"五"&amp;"、"&amp;"教育支出"</f>
        <v>五、教育支出</v>
      </c>
      <c r="D11" s="15"/>
    </row>
    <row r="12" ht="20.25" customHeight="1" spans="1:4">
      <c r="A12" s="13" t="s">
        <v>13</v>
      </c>
      <c r="B12" s="15"/>
      <c r="C12" s="344" t="str">
        <f>"六"&amp;"、"&amp;"科学技术支出"</f>
        <v>六、科学技术支出</v>
      </c>
      <c r="D12" s="15"/>
    </row>
    <row r="13" ht="20.25" customHeight="1" spans="1:4">
      <c r="A13" s="13" t="s">
        <v>14</v>
      </c>
      <c r="B13" s="15"/>
      <c r="C13" s="344" t="str">
        <f>"七"&amp;"、"&amp;"文化旅游体育与传媒支出"</f>
        <v>七、文化旅游体育与传媒支出</v>
      </c>
      <c r="D13" s="15"/>
    </row>
    <row r="14" ht="20.25" customHeight="1" spans="1:4">
      <c r="A14" s="13" t="s">
        <v>15</v>
      </c>
      <c r="B14" s="15"/>
      <c r="C14" s="344" t="str">
        <f>"八"&amp;"、"&amp;"社会保障和就业支出"</f>
        <v>八、社会保障和就业支出</v>
      </c>
      <c r="D14" s="15">
        <v>26.583977</v>
      </c>
    </row>
    <row r="15" ht="20.25" customHeight="1" spans="1:4">
      <c r="A15" s="13" t="s">
        <v>16</v>
      </c>
      <c r="B15" s="15"/>
      <c r="C15" s="344" t="str">
        <f>"九"&amp;"、"&amp;"社会保险基金支出"</f>
        <v>九、社会保险基金支出</v>
      </c>
      <c r="D15" s="15"/>
    </row>
    <row r="16" ht="20.25" customHeight="1" spans="1:4">
      <c r="A16" s="13" t="s">
        <v>17</v>
      </c>
      <c r="B16" s="15"/>
      <c r="C16" s="344" t="str">
        <f>"十"&amp;"、"&amp;"卫生健康支出"</f>
        <v>十、卫生健康支出</v>
      </c>
      <c r="D16" s="15">
        <v>10.229235</v>
      </c>
    </row>
    <row r="17" ht="20.25" customHeight="1" spans="1:4">
      <c r="A17" s="13"/>
      <c r="B17" s="15"/>
      <c r="C17" s="344" t="str">
        <f>"十一"&amp;"、"&amp;"节能环保支出"</f>
        <v>十一、节能环保支出</v>
      </c>
      <c r="D17" s="15"/>
    </row>
    <row r="18" ht="20.25" customHeight="1" spans="1:4">
      <c r="A18" s="13"/>
      <c r="B18" s="13"/>
      <c r="C18" s="344" t="str">
        <f>"十二"&amp;"、"&amp;"城乡社区支出"</f>
        <v>十二、城乡社区支出</v>
      </c>
      <c r="D18" s="15"/>
    </row>
    <row r="19" ht="20.25" customHeight="1" spans="1:4">
      <c r="A19" s="13"/>
      <c r="B19" s="13"/>
      <c r="C19" s="344" t="str">
        <f>"十三"&amp;"、"&amp;"农林水支出"</f>
        <v>十三、农林水支出</v>
      </c>
      <c r="D19" s="15"/>
    </row>
    <row r="20" ht="20.25" customHeight="1" spans="1:4">
      <c r="A20" s="13"/>
      <c r="B20" s="13"/>
      <c r="C20" s="344" t="str">
        <f>"十四"&amp;"、"&amp;"交通运输支出"</f>
        <v>十四、交通运输支出</v>
      </c>
      <c r="D20" s="15">
        <v>184.763959</v>
      </c>
    </row>
    <row r="21" ht="20.25" customHeight="1" spans="1:4">
      <c r="A21" s="13"/>
      <c r="B21" s="13"/>
      <c r="C21" s="344" t="str">
        <f>"十五"&amp;"、"&amp;"资源勘探工业信息等支出"</f>
        <v>十五、资源勘探工业信息等支出</v>
      </c>
      <c r="D21" s="15"/>
    </row>
    <row r="22" ht="20.25" customHeight="1" spans="1:4">
      <c r="A22" s="13"/>
      <c r="B22" s="13"/>
      <c r="C22" s="344" t="str">
        <f>"十六"&amp;"、"&amp;"商业服务业等支出"</f>
        <v>十六、商业服务业等支出</v>
      </c>
      <c r="D22" s="15"/>
    </row>
    <row r="23" ht="20.25" customHeight="1" spans="1:4">
      <c r="A23" s="13"/>
      <c r="B23" s="13"/>
      <c r="C23" s="344" t="str">
        <f>"十七"&amp;"、"&amp;"金融支出"</f>
        <v>十七、金融支出</v>
      </c>
      <c r="D23" s="15"/>
    </row>
    <row r="24" ht="20.25" customHeight="1" spans="1:4">
      <c r="A24" s="13"/>
      <c r="B24" s="13"/>
      <c r="C24" s="344" t="str">
        <f>"十八"&amp;"、"&amp;"援助其他地区支出"</f>
        <v>十八、援助其他地区支出</v>
      </c>
      <c r="D24" s="15"/>
    </row>
    <row r="25" ht="20.25" customHeight="1" spans="1:4">
      <c r="A25" s="13"/>
      <c r="B25" s="13"/>
      <c r="C25" s="344" t="str">
        <f>"十九"&amp;"、"&amp;"自然资源海洋气象等支出"</f>
        <v>十九、自然资源海洋气象等支出</v>
      </c>
      <c r="D25" s="15"/>
    </row>
    <row r="26" ht="20.25" customHeight="1" spans="1:4">
      <c r="A26" s="13"/>
      <c r="B26" s="13"/>
      <c r="C26" s="344" t="str">
        <f>"二十"&amp;"、"&amp;"住房保障支出"</f>
        <v>二十、住房保障支出</v>
      </c>
      <c r="D26" s="345">
        <v>20.06</v>
      </c>
    </row>
    <row r="27" ht="20.25" customHeight="1" spans="1:4">
      <c r="A27" s="13"/>
      <c r="B27" s="13"/>
      <c r="C27" s="344" t="str">
        <f>"二十一"&amp;"、"&amp;"粮油物资储备支出"</f>
        <v>二十一、粮油物资储备支出</v>
      </c>
      <c r="D27" s="15"/>
    </row>
    <row r="28" ht="20.25" customHeight="1" spans="1:4">
      <c r="A28" s="13"/>
      <c r="B28" s="13"/>
      <c r="C28" s="344" t="str">
        <f>"二十二"&amp;"、"&amp;"灾害防治及应急管理支出"</f>
        <v>二十二、灾害防治及应急管理支出</v>
      </c>
      <c r="D28" s="15"/>
    </row>
    <row r="29" ht="20.25" customHeight="1" spans="1:4">
      <c r="A29" s="13"/>
      <c r="B29" s="13"/>
      <c r="C29" s="344" t="str">
        <f>"二十三"&amp;"、"&amp;"预备费"</f>
        <v>二十三、预备费</v>
      </c>
      <c r="D29" s="15"/>
    </row>
    <row r="30" ht="20.25" customHeight="1" spans="1:4">
      <c r="A30" s="13"/>
      <c r="B30" s="13"/>
      <c r="C30" s="344" t="str">
        <f>"二十四"&amp;"、"&amp;"其他支出"</f>
        <v>二十四、其他支出</v>
      </c>
      <c r="D30" s="15"/>
    </row>
    <row r="31" ht="20.25" customHeight="1" spans="1:4">
      <c r="A31" s="13"/>
      <c r="B31" s="13"/>
      <c r="C31" s="344" t="str">
        <f>"二十五"&amp;"、"&amp;"转移性支出"</f>
        <v>二十五、转移性支出</v>
      </c>
      <c r="D31" s="15"/>
    </row>
    <row r="32" ht="20.25" customHeight="1" spans="1:4">
      <c r="A32" s="13"/>
      <c r="B32" s="13"/>
      <c r="C32" s="344" t="str">
        <f>"二十六"&amp;"、"&amp;"债务还本支出"</f>
        <v>二十六、债务还本支出</v>
      </c>
      <c r="D32" s="15"/>
    </row>
    <row r="33" ht="20.25" customHeight="1" spans="1:4">
      <c r="A33" s="13"/>
      <c r="B33" s="13"/>
      <c r="C33" s="344" t="str">
        <f>"二十七"&amp;"、"&amp;"债务付息支出"</f>
        <v>二十七、债务付息支出</v>
      </c>
      <c r="D33" s="15"/>
    </row>
    <row r="34" ht="20.25" customHeight="1" spans="1:4">
      <c r="A34" s="13"/>
      <c r="B34" s="13"/>
      <c r="C34" s="344" t="str">
        <f>"二十八"&amp;"、"&amp;"债务发行费用支出"</f>
        <v>二十八、债务发行费用支出</v>
      </c>
      <c r="D34" s="15"/>
    </row>
    <row r="35" ht="20.25" customHeight="1" spans="1:4">
      <c r="A35" s="13"/>
      <c r="B35" s="13"/>
      <c r="C35" s="344" t="str">
        <f>"二十九"&amp;"、"&amp;"抗疫特别国债安排的支出"</f>
        <v>二十九、抗疫特别国债安排的支出</v>
      </c>
      <c r="D35" s="15"/>
    </row>
    <row r="36" ht="20.25" customHeight="1" spans="1:4">
      <c r="A36" s="285" t="s">
        <v>18</v>
      </c>
      <c r="B36" s="15">
        <v>241.629051</v>
      </c>
      <c r="C36" s="285" t="s">
        <v>19</v>
      </c>
      <c r="D36" s="15">
        <v>241.629051</v>
      </c>
    </row>
    <row r="37" ht="20.25" customHeight="1" spans="1:4">
      <c r="A37" s="13" t="s">
        <v>20</v>
      </c>
      <c r="B37" s="15"/>
      <c r="C37" s="13" t="s">
        <v>21</v>
      </c>
      <c r="D37" s="15"/>
    </row>
    <row r="38" ht="20.25" customHeight="1" spans="1:4">
      <c r="A38" s="285" t="s">
        <v>22</v>
      </c>
      <c r="B38" s="15">
        <v>241.629051</v>
      </c>
      <c r="C38" s="285" t="s">
        <v>23</v>
      </c>
      <c r="D38" s="15">
        <v>241.629051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T9"/>
  <sheetViews>
    <sheetView topLeftCell="C1" workbookViewId="0">
      <selection activeCell="H37" sqref="H37"/>
    </sheetView>
  </sheetViews>
  <sheetFormatPr defaultColWidth="8" defaultRowHeight="14.25" customHeight="1"/>
  <cols>
    <col min="1" max="1" width="25.2833333333333" customWidth="1"/>
    <col min="2" max="2" width="33.575" customWidth="1"/>
    <col min="3" max="8" width="12.575" customWidth="1"/>
    <col min="9" max="9" width="11.7083333333333" customWidth="1"/>
    <col min="10" max="14" width="12.575" customWidth="1"/>
    <col min="15" max="15" width="15.8583333333333" customWidth="1"/>
    <col min="16" max="16" width="9.575" customWidth="1"/>
    <col min="17" max="17" width="21.2833333333333" customWidth="1"/>
    <col min="18" max="18" width="10.575" customWidth="1"/>
    <col min="19" max="20" width="10.1416666666667" customWidth="1"/>
  </cols>
  <sheetData>
    <row r="1" customHeight="1" spans="9:20">
      <c r="I1" s="321"/>
      <c r="O1" s="321"/>
      <c r="P1" s="321"/>
      <c r="Q1" s="321"/>
      <c r="R1" s="321"/>
      <c r="S1" s="330" t="s">
        <v>24</v>
      </c>
      <c r="T1" s="42" t="s">
        <v>24</v>
      </c>
    </row>
    <row r="2" ht="36" customHeight="1" spans="1:20">
      <c r="A2" s="307" t="s">
        <v>25</v>
      </c>
      <c r="B2" s="24"/>
      <c r="C2" s="24"/>
      <c r="D2" s="24"/>
      <c r="E2" s="24"/>
      <c r="F2" s="24"/>
      <c r="G2" s="24"/>
      <c r="H2" s="24"/>
      <c r="I2" s="127"/>
      <c r="J2" s="24"/>
      <c r="K2" s="24"/>
      <c r="L2" s="24"/>
      <c r="M2" s="24"/>
      <c r="N2" s="24"/>
      <c r="O2" s="127"/>
      <c r="P2" s="127"/>
      <c r="Q2" s="127"/>
      <c r="R2" s="127"/>
      <c r="S2" s="24"/>
      <c r="T2" s="127"/>
    </row>
    <row r="3" ht="20.25" customHeight="1" spans="1:20">
      <c r="A3" s="48" t="str">
        <f>"单位名称："&amp;"曲靖市交通工程质量安全监督站"</f>
        <v>单位名称：曲靖市交通工程质量安全监督站</v>
      </c>
      <c r="B3" s="26"/>
      <c r="C3" s="26"/>
      <c r="D3" s="26"/>
      <c r="E3" s="26"/>
      <c r="F3" s="26"/>
      <c r="G3" s="26"/>
      <c r="H3" s="26"/>
      <c r="I3" s="76"/>
      <c r="J3" s="26"/>
      <c r="K3" s="26"/>
      <c r="L3" s="26"/>
      <c r="M3" s="26"/>
      <c r="N3" s="26"/>
      <c r="O3" s="76"/>
      <c r="P3" s="76"/>
      <c r="Q3" s="76"/>
      <c r="R3" s="76"/>
      <c r="S3" s="347" t="s">
        <v>2</v>
      </c>
      <c r="T3" s="331" t="s">
        <v>26</v>
      </c>
    </row>
    <row r="4" ht="18.75" customHeight="1" spans="1:20">
      <c r="A4" s="308" t="s">
        <v>27</v>
      </c>
      <c r="B4" s="309" t="s">
        <v>28</v>
      </c>
      <c r="C4" s="309" t="s">
        <v>29</v>
      </c>
      <c r="D4" s="310" t="s">
        <v>30</v>
      </c>
      <c r="E4" s="311"/>
      <c r="F4" s="311"/>
      <c r="G4" s="311"/>
      <c r="H4" s="311"/>
      <c r="I4" s="322"/>
      <c r="J4" s="311"/>
      <c r="K4" s="311"/>
      <c r="L4" s="311"/>
      <c r="M4" s="311"/>
      <c r="N4" s="323"/>
      <c r="O4" s="310" t="s">
        <v>20</v>
      </c>
      <c r="P4" s="310"/>
      <c r="Q4" s="310"/>
      <c r="R4" s="310"/>
      <c r="S4" s="311"/>
      <c r="T4" s="332"/>
    </row>
    <row r="5" ht="24.75" customHeight="1" spans="1:20">
      <c r="A5" s="312"/>
      <c r="B5" s="313"/>
      <c r="C5" s="313"/>
      <c r="D5" s="313" t="s">
        <v>31</v>
      </c>
      <c r="E5" s="313" t="s">
        <v>32</v>
      </c>
      <c r="F5" s="313" t="s">
        <v>33</v>
      </c>
      <c r="G5" s="313" t="s">
        <v>34</v>
      </c>
      <c r="H5" s="313" t="s">
        <v>35</v>
      </c>
      <c r="I5" s="324" t="s">
        <v>36</v>
      </c>
      <c r="J5" s="325"/>
      <c r="K5" s="325"/>
      <c r="L5" s="325"/>
      <c r="M5" s="325"/>
      <c r="N5" s="326"/>
      <c r="O5" s="327" t="s">
        <v>31</v>
      </c>
      <c r="P5" s="327" t="s">
        <v>32</v>
      </c>
      <c r="Q5" s="308" t="s">
        <v>33</v>
      </c>
      <c r="R5" s="309" t="s">
        <v>34</v>
      </c>
      <c r="S5" s="333" t="s">
        <v>35</v>
      </c>
      <c r="T5" s="309" t="s">
        <v>36</v>
      </c>
    </row>
    <row r="6" ht="24.75" customHeight="1" spans="1:20">
      <c r="A6" s="314"/>
      <c r="B6" s="315"/>
      <c r="C6" s="315"/>
      <c r="D6" s="315"/>
      <c r="E6" s="315"/>
      <c r="F6" s="315"/>
      <c r="G6" s="315"/>
      <c r="H6" s="315"/>
      <c r="I6" s="12" t="s">
        <v>31</v>
      </c>
      <c r="J6" s="328" t="s">
        <v>37</v>
      </c>
      <c r="K6" s="328" t="s">
        <v>38</v>
      </c>
      <c r="L6" s="328" t="s">
        <v>39</v>
      </c>
      <c r="M6" s="328" t="s">
        <v>40</v>
      </c>
      <c r="N6" s="328" t="s">
        <v>41</v>
      </c>
      <c r="O6" s="329"/>
      <c r="P6" s="329"/>
      <c r="Q6" s="334"/>
      <c r="R6" s="329"/>
      <c r="S6" s="315"/>
      <c r="T6" s="315"/>
    </row>
    <row r="7" ht="16.5" customHeight="1" spans="1:20">
      <c r="A7" s="316">
        <v>1</v>
      </c>
      <c r="B7" s="11">
        <v>2</v>
      </c>
      <c r="C7" s="11">
        <v>3</v>
      </c>
      <c r="D7" s="11">
        <v>4</v>
      </c>
      <c r="E7" s="317">
        <v>5</v>
      </c>
      <c r="F7" s="318">
        <v>6</v>
      </c>
      <c r="G7" s="318">
        <v>7</v>
      </c>
      <c r="H7" s="317">
        <v>8</v>
      </c>
      <c r="I7" s="317">
        <v>9</v>
      </c>
      <c r="J7" s="318">
        <v>10</v>
      </c>
      <c r="K7" s="318">
        <v>11</v>
      </c>
      <c r="L7" s="317">
        <v>12</v>
      </c>
      <c r="M7" s="317">
        <v>13</v>
      </c>
      <c r="N7" s="318">
        <v>14</v>
      </c>
      <c r="O7" s="318">
        <v>15</v>
      </c>
      <c r="P7" s="317">
        <v>16</v>
      </c>
      <c r="Q7" s="335">
        <v>17</v>
      </c>
      <c r="R7" s="336">
        <v>18</v>
      </c>
      <c r="S7" s="336">
        <v>19</v>
      </c>
      <c r="T7" s="336">
        <v>20</v>
      </c>
    </row>
    <row r="8" ht="16.5" customHeight="1" spans="1:20">
      <c r="A8" s="13" t="s">
        <v>42</v>
      </c>
      <c r="B8" s="13" t="s">
        <v>43</v>
      </c>
      <c r="C8" s="15">
        <v>241.629051</v>
      </c>
      <c r="D8" s="15">
        <v>241.629051</v>
      </c>
      <c r="E8" s="15">
        <v>241.629051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</row>
    <row r="9" ht="17" customHeight="1" spans="1:20">
      <c r="A9" s="319" t="s">
        <v>29</v>
      </c>
      <c r="B9" s="320"/>
      <c r="C9" s="15">
        <v>241.629051</v>
      </c>
      <c r="D9" s="15">
        <v>241.629051</v>
      </c>
      <c r="E9" s="15">
        <v>241.629051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23"/>
  <sheetViews>
    <sheetView topLeftCell="E1" workbookViewId="0">
      <selection activeCell="I34" sqref="I34"/>
    </sheetView>
  </sheetViews>
  <sheetFormatPr defaultColWidth="9.14166666666667" defaultRowHeight="14.25" customHeight="1"/>
  <cols>
    <col min="1" max="1" width="30.425" customWidth="1"/>
    <col min="2" max="2" width="37.7083333333333" customWidth="1"/>
    <col min="3" max="3" width="18.8583333333333" customWidth="1"/>
    <col min="4" max="4" width="21" customWidth="1"/>
    <col min="5" max="5" width="18.8583333333333" customWidth="1"/>
    <col min="6" max="6" width="20.1416666666667" customWidth="1"/>
    <col min="7" max="7" width="18.8583333333333" customWidth="1"/>
    <col min="8" max="8" width="19.8583333333333" customWidth="1"/>
    <col min="9" max="9" width="21.2833333333333" customWidth="1"/>
    <col min="10" max="10" width="15.575" customWidth="1"/>
    <col min="11" max="11" width="16.425" customWidth="1"/>
    <col min="12" max="12" width="13.575" customWidth="1"/>
    <col min="13" max="17" width="18.8583333333333" customWidth="1"/>
  </cols>
  <sheetData>
    <row r="1" ht="15.75" customHeight="1" spans="17:17">
      <c r="Q1" s="46" t="s">
        <v>44</v>
      </c>
    </row>
    <row r="2" ht="28.5" customHeight="1" spans="1:17">
      <c r="A2" s="3" t="s">
        <v>45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15" customHeight="1" spans="1:17">
      <c r="A3" s="287" t="str">
        <f>"单位名称："&amp;"曲靖市交通工程质量安全监督站"</f>
        <v>单位名称：曲靖市交通工程质量安全监督站</v>
      </c>
      <c r="B3" s="288"/>
      <c r="C3" s="74"/>
      <c r="D3" s="6"/>
      <c r="E3" s="74"/>
      <c r="F3" s="6"/>
      <c r="G3" s="74"/>
      <c r="H3" s="6"/>
      <c r="I3" s="6"/>
      <c r="J3" s="6"/>
      <c r="K3" s="74"/>
      <c r="L3" s="6"/>
      <c r="M3" s="74"/>
      <c r="N3" s="74"/>
      <c r="O3" s="6"/>
      <c r="P3" s="6"/>
      <c r="Q3" s="348" t="s">
        <v>2</v>
      </c>
    </row>
    <row r="4" ht="17.25" customHeight="1" spans="1:17">
      <c r="A4" s="289" t="s">
        <v>46</v>
      </c>
      <c r="B4" s="290" t="s">
        <v>47</v>
      </c>
      <c r="C4" s="291" t="s">
        <v>29</v>
      </c>
      <c r="D4" s="292" t="s">
        <v>48</v>
      </c>
      <c r="E4" s="10"/>
      <c r="F4" s="292" t="s">
        <v>49</v>
      </c>
      <c r="G4" s="10"/>
      <c r="H4" s="293" t="s">
        <v>32</v>
      </c>
      <c r="I4" s="300" t="s">
        <v>33</v>
      </c>
      <c r="J4" s="290" t="s">
        <v>50</v>
      </c>
      <c r="K4" s="301" t="s">
        <v>34</v>
      </c>
      <c r="L4" s="292" t="s">
        <v>36</v>
      </c>
      <c r="M4" s="302"/>
      <c r="N4" s="302"/>
      <c r="O4" s="302"/>
      <c r="P4" s="302"/>
      <c r="Q4" s="306"/>
    </row>
    <row r="5" ht="26.25" customHeight="1" spans="1:17">
      <c r="A5" s="10"/>
      <c r="B5" s="294"/>
      <c r="C5" s="294"/>
      <c r="D5" s="294" t="s">
        <v>29</v>
      </c>
      <c r="E5" s="294" t="s">
        <v>51</v>
      </c>
      <c r="F5" s="294" t="s">
        <v>29</v>
      </c>
      <c r="G5" s="295" t="s">
        <v>51</v>
      </c>
      <c r="H5" s="294"/>
      <c r="I5" s="294"/>
      <c r="J5" s="294"/>
      <c r="K5" s="295"/>
      <c r="L5" s="294" t="s">
        <v>31</v>
      </c>
      <c r="M5" s="303" t="s">
        <v>52</v>
      </c>
      <c r="N5" s="303" t="s">
        <v>53</v>
      </c>
      <c r="O5" s="303" t="s">
        <v>54</v>
      </c>
      <c r="P5" s="303" t="s">
        <v>55</v>
      </c>
      <c r="Q5" s="303" t="s">
        <v>56</v>
      </c>
    </row>
    <row r="6" ht="16.5" customHeight="1" spans="1:17">
      <c r="A6" s="10">
        <v>1</v>
      </c>
      <c r="B6" s="294">
        <v>2</v>
      </c>
      <c r="C6" s="294">
        <v>3</v>
      </c>
      <c r="D6" s="294">
        <v>4</v>
      </c>
      <c r="E6" s="296">
        <v>5</v>
      </c>
      <c r="F6" s="297">
        <v>6</v>
      </c>
      <c r="G6" s="296">
        <v>7</v>
      </c>
      <c r="H6" s="297">
        <v>8</v>
      </c>
      <c r="I6" s="296">
        <v>9</v>
      </c>
      <c r="J6" s="296">
        <v>10</v>
      </c>
      <c r="K6" s="296">
        <v>11</v>
      </c>
      <c r="L6" s="296">
        <v>12</v>
      </c>
      <c r="M6" s="304">
        <v>13</v>
      </c>
      <c r="N6" s="305">
        <v>14</v>
      </c>
      <c r="O6" s="305">
        <v>15</v>
      </c>
      <c r="P6" s="305">
        <v>16</v>
      </c>
      <c r="Q6" s="305">
        <v>17</v>
      </c>
    </row>
    <row r="7" ht="19.5" customHeight="1" spans="1:17">
      <c r="A7" s="13" t="s">
        <v>57</v>
      </c>
      <c r="B7" s="13" t="s">
        <v>58</v>
      </c>
      <c r="C7" s="15">
        <v>26.583977</v>
      </c>
      <c r="D7" s="15">
        <v>26.583977</v>
      </c>
      <c r="E7" s="15">
        <v>26.583977</v>
      </c>
      <c r="F7" s="15"/>
      <c r="G7" s="15"/>
      <c r="H7" s="15">
        <v>26.583977</v>
      </c>
      <c r="I7" s="15"/>
      <c r="J7" s="15"/>
      <c r="K7" s="15"/>
      <c r="L7" s="15"/>
      <c r="M7" s="15"/>
      <c r="N7" s="15"/>
      <c r="O7" s="15"/>
      <c r="P7" s="15"/>
      <c r="Q7" s="15"/>
    </row>
    <row r="8" ht="19.5" customHeight="1" spans="1:17">
      <c r="A8" s="206" t="s">
        <v>59</v>
      </c>
      <c r="B8" s="206" t="s">
        <v>60</v>
      </c>
      <c r="C8" s="15">
        <v>25.630846</v>
      </c>
      <c r="D8" s="15">
        <v>25.630846</v>
      </c>
      <c r="E8" s="15">
        <v>25.630846</v>
      </c>
      <c r="F8" s="15"/>
      <c r="G8" s="15"/>
      <c r="H8" s="15">
        <v>25.630846</v>
      </c>
      <c r="I8" s="15"/>
      <c r="J8" s="15"/>
      <c r="K8" s="15"/>
      <c r="L8" s="15"/>
      <c r="M8" s="15"/>
      <c r="N8" s="15"/>
      <c r="O8" s="15"/>
      <c r="P8" s="15"/>
      <c r="Q8" s="15"/>
    </row>
    <row r="9" ht="19.5" customHeight="1" spans="1:17">
      <c r="A9" s="276" t="s">
        <v>61</v>
      </c>
      <c r="B9" s="276" t="s">
        <v>62</v>
      </c>
      <c r="C9" s="15">
        <v>0.507805</v>
      </c>
      <c r="D9" s="15">
        <v>0.507805</v>
      </c>
      <c r="E9" s="15">
        <v>0.507805</v>
      </c>
      <c r="F9" s="15"/>
      <c r="G9" s="15"/>
      <c r="H9" s="15">
        <v>0.507805</v>
      </c>
      <c r="I9" s="15"/>
      <c r="J9" s="15"/>
      <c r="K9" s="15"/>
      <c r="L9" s="15"/>
      <c r="M9" s="15"/>
      <c r="N9" s="15"/>
      <c r="O9" s="15"/>
      <c r="P9" s="15"/>
      <c r="Q9" s="15"/>
    </row>
    <row r="10" ht="19.5" customHeight="1" spans="1:17">
      <c r="A10" s="276" t="s">
        <v>63</v>
      </c>
      <c r="B10" s="276" t="s">
        <v>64</v>
      </c>
      <c r="C10" s="15">
        <v>25.123041</v>
      </c>
      <c r="D10" s="15">
        <v>25.123041</v>
      </c>
      <c r="E10" s="15">
        <v>25.123041</v>
      </c>
      <c r="F10" s="15"/>
      <c r="G10" s="15"/>
      <c r="H10" s="15">
        <v>25.123041</v>
      </c>
      <c r="I10" s="15"/>
      <c r="J10" s="15"/>
      <c r="K10" s="15"/>
      <c r="L10" s="15"/>
      <c r="M10" s="15"/>
      <c r="N10" s="15"/>
      <c r="O10" s="15"/>
      <c r="P10" s="15"/>
      <c r="Q10" s="15"/>
    </row>
    <row r="11" ht="19.5" customHeight="1" spans="1:17">
      <c r="A11" s="206" t="s">
        <v>65</v>
      </c>
      <c r="B11" s="206" t="s">
        <v>66</v>
      </c>
      <c r="C11" s="15">
        <v>0.953131</v>
      </c>
      <c r="D11" s="15">
        <v>0.953131</v>
      </c>
      <c r="E11" s="15">
        <v>0.953131</v>
      </c>
      <c r="F11" s="15"/>
      <c r="G11" s="15"/>
      <c r="H11" s="15">
        <v>0.953131</v>
      </c>
      <c r="I11" s="15"/>
      <c r="J11" s="15"/>
      <c r="K11" s="15"/>
      <c r="L11" s="15"/>
      <c r="M11" s="15"/>
      <c r="N11" s="15"/>
      <c r="O11" s="15"/>
      <c r="P11" s="15"/>
      <c r="Q11" s="15"/>
    </row>
    <row r="12" ht="19.5" customHeight="1" spans="1:17">
      <c r="A12" s="276" t="s">
        <v>67</v>
      </c>
      <c r="B12" s="276" t="s">
        <v>66</v>
      </c>
      <c r="C12" s="15">
        <v>0.953131</v>
      </c>
      <c r="D12" s="15">
        <v>0.953131</v>
      </c>
      <c r="E12" s="15">
        <v>0.953131</v>
      </c>
      <c r="F12" s="15"/>
      <c r="G12" s="15"/>
      <c r="H12" s="15">
        <v>0.953131</v>
      </c>
      <c r="I12" s="15"/>
      <c r="J12" s="15"/>
      <c r="K12" s="15"/>
      <c r="L12" s="15"/>
      <c r="M12" s="15"/>
      <c r="N12" s="15"/>
      <c r="O12" s="15"/>
      <c r="P12" s="15"/>
      <c r="Q12" s="15"/>
    </row>
    <row r="13" ht="19.5" customHeight="1" spans="1:17">
      <c r="A13" s="13" t="s">
        <v>68</v>
      </c>
      <c r="B13" s="13" t="s">
        <v>69</v>
      </c>
      <c r="C13" s="15">
        <v>10.229235</v>
      </c>
      <c r="D13" s="15">
        <v>10.229235</v>
      </c>
      <c r="E13" s="15">
        <v>10.229235</v>
      </c>
      <c r="F13" s="15"/>
      <c r="G13" s="15"/>
      <c r="H13" s="15">
        <v>10.229235</v>
      </c>
      <c r="I13" s="15"/>
      <c r="J13" s="15"/>
      <c r="K13" s="15"/>
      <c r="L13" s="15"/>
      <c r="M13" s="15"/>
      <c r="N13" s="15"/>
      <c r="O13" s="15"/>
      <c r="P13" s="15"/>
      <c r="Q13" s="15"/>
    </row>
    <row r="14" ht="19.5" customHeight="1" spans="1:17">
      <c r="A14" s="206" t="s">
        <v>70</v>
      </c>
      <c r="B14" s="206" t="s">
        <v>71</v>
      </c>
      <c r="C14" s="15">
        <v>10.229235</v>
      </c>
      <c r="D14" s="15">
        <v>10.229235</v>
      </c>
      <c r="E14" s="15">
        <v>10.229235</v>
      </c>
      <c r="F14" s="15"/>
      <c r="G14" s="15"/>
      <c r="H14" s="15">
        <v>10.229235</v>
      </c>
      <c r="I14" s="15"/>
      <c r="J14" s="15"/>
      <c r="K14" s="15"/>
      <c r="L14" s="15"/>
      <c r="M14" s="15"/>
      <c r="N14" s="15"/>
      <c r="O14" s="15"/>
      <c r="P14" s="15"/>
      <c r="Q14" s="15"/>
    </row>
    <row r="15" ht="19.5" customHeight="1" spans="1:17">
      <c r="A15" s="276" t="s">
        <v>72</v>
      </c>
      <c r="B15" s="276" t="s">
        <v>73</v>
      </c>
      <c r="C15" s="15">
        <v>9.258989</v>
      </c>
      <c r="D15" s="15">
        <v>9.258989</v>
      </c>
      <c r="E15" s="15">
        <v>9.258989</v>
      </c>
      <c r="F15" s="15"/>
      <c r="G15" s="15"/>
      <c r="H15" s="15">
        <v>9.258989</v>
      </c>
      <c r="I15" s="15"/>
      <c r="J15" s="15"/>
      <c r="K15" s="15"/>
      <c r="L15" s="15"/>
      <c r="M15" s="15"/>
      <c r="N15" s="15"/>
      <c r="O15" s="15"/>
      <c r="P15" s="15"/>
      <c r="Q15" s="15"/>
    </row>
    <row r="16" ht="19.5" customHeight="1" spans="1:17">
      <c r="A16" s="276" t="s">
        <v>74</v>
      </c>
      <c r="B16" s="276" t="s">
        <v>75</v>
      </c>
      <c r="C16" s="15">
        <v>0.970246</v>
      </c>
      <c r="D16" s="15">
        <v>0.970246</v>
      </c>
      <c r="E16" s="15">
        <v>0.970246</v>
      </c>
      <c r="F16" s="15"/>
      <c r="G16" s="15"/>
      <c r="H16" s="15">
        <v>0.970246</v>
      </c>
      <c r="I16" s="15"/>
      <c r="J16" s="15"/>
      <c r="K16" s="15"/>
      <c r="L16" s="15"/>
      <c r="M16" s="15"/>
      <c r="N16" s="15"/>
      <c r="O16" s="15"/>
      <c r="P16" s="15"/>
      <c r="Q16" s="15"/>
    </row>
    <row r="17" ht="19.5" customHeight="1" spans="1:17">
      <c r="A17" s="13" t="s">
        <v>76</v>
      </c>
      <c r="B17" s="13" t="s">
        <v>77</v>
      </c>
      <c r="C17" s="15">
        <v>184.763959</v>
      </c>
      <c r="D17" s="15">
        <v>184.763959</v>
      </c>
      <c r="E17" s="15">
        <v>184.763959</v>
      </c>
      <c r="F17" s="15"/>
      <c r="G17" s="15"/>
      <c r="H17" s="15">
        <v>184.763959</v>
      </c>
      <c r="I17" s="15"/>
      <c r="J17" s="15"/>
      <c r="K17" s="15"/>
      <c r="L17" s="15"/>
      <c r="M17" s="15"/>
      <c r="N17" s="15"/>
      <c r="O17" s="15"/>
      <c r="P17" s="15"/>
      <c r="Q17" s="15"/>
    </row>
    <row r="18" ht="19.5" customHeight="1" spans="1:17">
      <c r="A18" s="206" t="s">
        <v>78</v>
      </c>
      <c r="B18" s="206" t="s">
        <v>79</v>
      </c>
      <c r="C18" s="15">
        <v>184.763959</v>
      </c>
      <c r="D18" s="15">
        <v>184.763959</v>
      </c>
      <c r="E18" s="15">
        <v>184.763959</v>
      </c>
      <c r="F18" s="15"/>
      <c r="G18" s="15"/>
      <c r="H18" s="15">
        <v>184.763959</v>
      </c>
      <c r="I18" s="15"/>
      <c r="J18" s="15"/>
      <c r="K18" s="15"/>
      <c r="L18" s="15"/>
      <c r="M18" s="15"/>
      <c r="N18" s="15"/>
      <c r="O18" s="15"/>
      <c r="P18" s="15"/>
      <c r="Q18" s="15"/>
    </row>
    <row r="19" ht="19.5" customHeight="1" spans="1:17">
      <c r="A19" s="276" t="s">
        <v>80</v>
      </c>
      <c r="B19" s="276" t="s">
        <v>81</v>
      </c>
      <c r="C19" s="15">
        <v>184.763959</v>
      </c>
      <c r="D19" s="15">
        <v>184.763959</v>
      </c>
      <c r="E19" s="15">
        <v>184.763959</v>
      </c>
      <c r="F19" s="15"/>
      <c r="G19" s="15"/>
      <c r="H19" s="15">
        <v>184.763959</v>
      </c>
      <c r="I19" s="15"/>
      <c r="J19" s="15"/>
      <c r="K19" s="15"/>
      <c r="L19" s="15"/>
      <c r="M19" s="15"/>
      <c r="N19" s="15"/>
      <c r="O19" s="15"/>
      <c r="P19" s="15"/>
      <c r="Q19" s="15"/>
    </row>
    <row r="20" s="194" customFormat="1" ht="19.5" customHeight="1" spans="1:17">
      <c r="A20" s="208" t="s">
        <v>82</v>
      </c>
      <c r="B20" s="208" t="s">
        <v>83</v>
      </c>
      <c r="C20" s="209">
        <v>20.06</v>
      </c>
      <c r="D20" s="209">
        <v>20.05188</v>
      </c>
      <c r="E20" s="209">
        <v>20.06</v>
      </c>
      <c r="F20" s="209"/>
      <c r="G20" s="209"/>
      <c r="H20" s="209">
        <v>20.06</v>
      </c>
      <c r="I20" s="209"/>
      <c r="J20" s="209"/>
      <c r="K20" s="209"/>
      <c r="L20" s="209"/>
      <c r="M20" s="209"/>
      <c r="N20" s="209"/>
      <c r="O20" s="209"/>
      <c r="P20" s="209"/>
      <c r="Q20" s="209"/>
    </row>
    <row r="21" s="194" customFormat="1" ht="19.5" customHeight="1" spans="1:17">
      <c r="A21" s="207" t="s">
        <v>84</v>
      </c>
      <c r="B21" s="207" t="s">
        <v>85</v>
      </c>
      <c r="C21" s="209">
        <v>20.06</v>
      </c>
      <c r="D21" s="209">
        <v>20.05188</v>
      </c>
      <c r="E21" s="209">
        <v>20.06</v>
      </c>
      <c r="F21" s="209"/>
      <c r="G21" s="209"/>
      <c r="H21" s="209">
        <v>20.06</v>
      </c>
      <c r="I21" s="209"/>
      <c r="J21" s="209"/>
      <c r="K21" s="209"/>
      <c r="L21" s="209"/>
      <c r="M21" s="209"/>
      <c r="N21" s="209"/>
      <c r="O21" s="209"/>
      <c r="P21" s="209"/>
      <c r="Q21" s="209"/>
    </row>
    <row r="22" s="194" customFormat="1" ht="19.5" customHeight="1" spans="1:17">
      <c r="A22" s="298" t="s">
        <v>86</v>
      </c>
      <c r="B22" s="298" t="s">
        <v>87</v>
      </c>
      <c r="C22" s="209">
        <v>20.06</v>
      </c>
      <c r="D22" s="209">
        <v>20.05188</v>
      </c>
      <c r="E22" s="209">
        <v>20.06</v>
      </c>
      <c r="F22" s="209"/>
      <c r="G22" s="209"/>
      <c r="H22" s="209">
        <v>20.06</v>
      </c>
      <c r="I22" s="209"/>
      <c r="J22" s="209"/>
      <c r="K22" s="209"/>
      <c r="L22" s="209"/>
      <c r="M22" s="209"/>
      <c r="N22" s="209"/>
      <c r="O22" s="209"/>
      <c r="P22" s="209"/>
      <c r="Q22" s="209"/>
    </row>
    <row r="23" ht="17.25" customHeight="1" spans="1:17">
      <c r="A23" s="299" t="s">
        <v>88</v>
      </c>
      <c r="B23" s="300" t="s">
        <v>88</v>
      </c>
      <c r="C23" s="15">
        <v>241.629051</v>
      </c>
      <c r="D23" s="15">
        <v>241.629051</v>
      </c>
      <c r="E23" s="15">
        <v>241.629051</v>
      </c>
      <c r="F23" s="15"/>
      <c r="G23" s="15"/>
      <c r="H23" s="15">
        <v>241.629051</v>
      </c>
      <c r="I23" s="15"/>
      <c r="J23" s="15"/>
      <c r="K23" s="15"/>
      <c r="L23" s="15"/>
      <c r="M23" s="15"/>
      <c r="N23" s="15"/>
      <c r="O23" s="15"/>
      <c r="P23" s="15"/>
      <c r="Q23" s="15"/>
    </row>
  </sheetData>
  <mergeCells count="13">
    <mergeCell ref="A2:Q2"/>
    <mergeCell ref="A3:N3"/>
    <mergeCell ref="D4:E4"/>
    <mergeCell ref="F4:G4"/>
    <mergeCell ref="L4:Q4"/>
    <mergeCell ref="A23:B23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fitToWidth="0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workbookViewId="0">
      <selection activeCell="D11" sqref="D11"/>
    </sheetView>
  </sheetViews>
  <sheetFormatPr defaultColWidth="9.14166666666667" defaultRowHeight="14.25" customHeight="1" outlineLevelCol="3"/>
  <cols>
    <col min="1" max="1" width="49.2833333333333" customWidth="1"/>
    <col min="2" max="2" width="38.8416666666667" customWidth="1"/>
    <col min="3" max="3" width="52.7083333333333" customWidth="1"/>
    <col min="4" max="4" width="36.425" customWidth="1"/>
  </cols>
  <sheetData>
    <row r="1" customHeight="1" spans="1:4">
      <c r="A1" s="183"/>
      <c r="C1" s="279"/>
      <c r="D1" s="193" t="s">
        <v>89</v>
      </c>
    </row>
    <row r="2" ht="31.5" customHeight="1" spans="1:4">
      <c r="A2" s="57" t="s">
        <v>90</v>
      </c>
      <c r="B2" s="280"/>
      <c r="C2" s="279"/>
      <c r="D2" s="280"/>
    </row>
    <row r="3" ht="17.25" customHeight="1" spans="1:4">
      <c r="A3" s="144" t="str">
        <f>"单位名称："&amp;"曲靖市交通工程质量安全监督站"</f>
        <v>单位名称：曲靖市交通工程质量安全监督站</v>
      </c>
      <c r="B3" s="281"/>
      <c r="C3" s="279"/>
      <c r="D3" s="349" t="s">
        <v>2</v>
      </c>
    </row>
    <row r="4" ht="19.5" customHeight="1" spans="1:4">
      <c r="A4" s="10" t="s">
        <v>3</v>
      </c>
      <c r="B4" s="10"/>
      <c r="C4" s="282" t="s">
        <v>4</v>
      </c>
      <c r="D4" s="283"/>
    </row>
    <row r="5" ht="21.75" customHeight="1" spans="1:4">
      <c r="A5" s="10" t="s">
        <v>5</v>
      </c>
      <c r="B5" s="284" t="s">
        <v>6</v>
      </c>
      <c r="C5" s="285" t="s">
        <v>91</v>
      </c>
      <c r="D5" s="284" t="s">
        <v>6</v>
      </c>
    </row>
    <row r="6" ht="17.25" customHeight="1" spans="1:4">
      <c r="A6" s="10"/>
      <c r="B6" s="286"/>
      <c r="C6" s="285"/>
      <c r="D6" s="286"/>
    </row>
    <row r="7" ht="17.25" customHeight="1" spans="1:4">
      <c r="A7" s="13" t="s">
        <v>92</v>
      </c>
      <c r="B7" s="15">
        <v>241.629051</v>
      </c>
      <c r="C7" s="13" t="s">
        <v>93</v>
      </c>
      <c r="D7" s="15">
        <v>241.629051</v>
      </c>
    </row>
    <row r="8" ht="17.25" customHeight="1" spans="1:4">
      <c r="A8" s="13" t="s">
        <v>94</v>
      </c>
      <c r="B8" s="15">
        <v>241.629051</v>
      </c>
      <c r="C8" s="13" t="str">
        <f>"(二)"&amp;"社会保障和就业支出"</f>
        <v>(二)社会保障和就业支出</v>
      </c>
      <c r="D8" s="15">
        <v>26.583977</v>
      </c>
    </row>
    <row r="9" ht="17.25" customHeight="1" spans="1:4">
      <c r="A9" s="13" t="s">
        <v>95</v>
      </c>
      <c r="B9" s="15"/>
      <c r="C9" s="13" t="str">
        <f>"(三)"&amp;"卫生健康支出"</f>
        <v>(三)卫生健康支出</v>
      </c>
      <c r="D9" s="15">
        <v>10.229235</v>
      </c>
    </row>
    <row r="10" ht="17.25" customHeight="1" spans="1:4">
      <c r="A10" s="13" t="s">
        <v>96</v>
      </c>
      <c r="B10" s="15"/>
      <c r="C10" s="13" t="str">
        <f>"(四)"&amp;"交通运输支出"</f>
        <v>(四)交通运输支出</v>
      </c>
      <c r="D10" s="15">
        <v>184.763959</v>
      </c>
    </row>
    <row r="11" ht="17.25" customHeight="1" spans="1:4">
      <c r="A11" s="13" t="s">
        <v>97</v>
      </c>
      <c r="B11" s="15"/>
      <c r="C11" s="13" t="str">
        <f>"(五)"&amp;"住房保障支出"</f>
        <v>(五)住房保障支出</v>
      </c>
      <c r="D11" s="209">
        <v>20.06</v>
      </c>
    </row>
    <row r="12" ht="17.25" customHeight="1" spans="1:4">
      <c r="A12" s="13" t="s">
        <v>94</v>
      </c>
      <c r="B12" s="15"/>
      <c r="C12" s="13"/>
      <c r="D12" s="15"/>
    </row>
    <row r="13" ht="17.25" customHeight="1" spans="1:4">
      <c r="A13" s="13" t="s">
        <v>95</v>
      </c>
      <c r="B13" s="15"/>
      <c r="C13" s="13"/>
      <c r="D13" s="15"/>
    </row>
    <row r="14" ht="17.25" customHeight="1" spans="1:4">
      <c r="A14" s="13" t="s">
        <v>96</v>
      </c>
      <c r="B14" s="15"/>
      <c r="C14" s="13"/>
      <c r="D14" s="15"/>
    </row>
    <row r="15" customHeight="1" spans="1:4">
      <c r="A15" s="13"/>
      <c r="B15" s="15"/>
      <c r="C15" s="13" t="s">
        <v>98</v>
      </c>
      <c r="D15" s="15"/>
    </row>
    <row r="16" ht="17.25" customHeight="1" spans="1:4">
      <c r="A16" s="285" t="s">
        <v>99</v>
      </c>
      <c r="B16" s="15">
        <v>241.629051</v>
      </c>
      <c r="C16" s="285" t="s">
        <v>23</v>
      </c>
      <c r="D16" s="15">
        <v>241.629051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Width="0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3"/>
  <sheetViews>
    <sheetView workbookViewId="0">
      <selection activeCell="C20" sqref="C20:E2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3" width="24.2833333333333" customWidth="1"/>
    <col min="4" max="4" width="16.575" customWidth="1"/>
    <col min="5" max="7" width="24.2833333333333" customWidth="1"/>
  </cols>
  <sheetData>
    <row r="1" customHeight="1" spans="4:7">
      <c r="D1" s="271"/>
      <c r="F1" s="69"/>
      <c r="G1" s="46" t="s">
        <v>100</v>
      </c>
    </row>
    <row r="2" ht="39" customHeight="1" spans="1:7">
      <c r="A2" s="143" t="s">
        <v>101</v>
      </c>
      <c r="B2" s="143"/>
      <c r="C2" s="143"/>
      <c r="D2" s="143"/>
      <c r="E2" s="143"/>
      <c r="F2" s="143"/>
      <c r="G2" s="143"/>
    </row>
    <row r="3" ht="18" customHeight="1" spans="1:7">
      <c r="A3" s="4" t="str">
        <f>"单位名称："&amp;"曲靖市交通工程质量安全监督站"</f>
        <v>单位名称：曲靖市交通工程质量安全监督站</v>
      </c>
      <c r="F3" s="139"/>
      <c r="G3" s="349" t="s">
        <v>2</v>
      </c>
    </row>
    <row r="4" ht="20.25" customHeight="1" spans="1:7">
      <c r="A4" s="272" t="s">
        <v>102</v>
      </c>
      <c r="B4" s="273"/>
      <c r="C4" s="79" t="s">
        <v>29</v>
      </c>
      <c r="D4" s="274" t="s">
        <v>48</v>
      </c>
      <c r="E4" s="10"/>
      <c r="F4" s="10"/>
      <c r="G4" s="10" t="s">
        <v>49</v>
      </c>
    </row>
    <row r="5" ht="20.25" customHeight="1" spans="1:7">
      <c r="A5" s="275" t="s">
        <v>46</v>
      </c>
      <c r="B5" s="275" t="s">
        <v>47</v>
      </c>
      <c r="C5" s="10"/>
      <c r="D5" s="78" t="s">
        <v>31</v>
      </c>
      <c r="E5" s="78" t="s">
        <v>103</v>
      </c>
      <c r="F5" s="78" t="s">
        <v>104</v>
      </c>
      <c r="G5" s="10"/>
    </row>
    <row r="6" ht="13.5" customHeight="1" spans="1:7">
      <c r="A6" s="275" t="s">
        <v>105</v>
      </c>
      <c r="B6" s="275" t="s">
        <v>106</v>
      </c>
      <c r="C6" s="275" t="s">
        <v>107</v>
      </c>
      <c r="D6" s="149" t="s">
        <v>108</v>
      </c>
      <c r="E6" s="149" t="s">
        <v>109</v>
      </c>
      <c r="F6" s="149" t="s">
        <v>110</v>
      </c>
      <c r="G6" s="86">
        <v>7</v>
      </c>
    </row>
    <row r="7" ht="18" customHeight="1" spans="1:7">
      <c r="A7" s="13" t="s">
        <v>57</v>
      </c>
      <c r="B7" s="13" t="s">
        <v>58</v>
      </c>
      <c r="C7" s="15">
        <v>26.583977</v>
      </c>
      <c r="D7" s="15">
        <v>26.583977</v>
      </c>
      <c r="E7" s="15">
        <v>26.076172</v>
      </c>
      <c r="F7" s="15">
        <v>0.507805</v>
      </c>
      <c r="G7" s="15"/>
    </row>
    <row r="8" ht="18" customHeight="1" spans="1:7">
      <c r="A8" s="206" t="s">
        <v>59</v>
      </c>
      <c r="B8" s="206" t="s">
        <v>60</v>
      </c>
      <c r="C8" s="15">
        <v>25.630846</v>
      </c>
      <c r="D8" s="15">
        <v>25.630846</v>
      </c>
      <c r="E8" s="15">
        <v>25.123041</v>
      </c>
      <c r="F8" s="15">
        <v>0.507805</v>
      </c>
      <c r="G8" s="15"/>
    </row>
    <row r="9" ht="18" customHeight="1" spans="1:7">
      <c r="A9" s="276" t="s">
        <v>61</v>
      </c>
      <c r="B9" s="276" t="s">
        <v>62</v>
      </c>
      <c r="C9" s="15">
        <v>0.507805</v>
      </c>
      <c r="D9" s="15">
        <v>0.507805</v>
      </c>
      <c r="E9" s="15"/>
      <c r="F9" s="15">
        <v>0.507805</v>
      </c>
      <c r="G9" s="15"/>
    </row>
    <row r="10" ht="18" customHeight="1" spans="1:7">
      <c r="A10" s="276" t="s">
        <v>63</v>
      </c>
      <c r="B10" s="276" t="s">
        <v>64</v>
      </c>
      <c r="C10" s="15">
        <v>25.123041</v>
      </c>
      <c r="D10" s="15">
        <v>25.123041</v>
      </c>
      <c r="E10" s="15">
        <v>25.123041</v>
      </c>
      <c r="F10" s="15"/>
      <c r="G10" s="15"/>
    </row>
    <row r="11" ht="18" customHeight="1" spans="1:7">
      <c r="A11" s="206" t="s">
        <v>65</v>
      </c>
      <c r="B11" s="206" t="s">
        <v>66</v>
      </c>
      <c r="C11" s="15">
        <v>0.953131</v>
      </c>
      <c r="D11" s="15">
        <v>0.953131</v>
      </c>
      <c r="E11" s="15">
        <v>0.953131</v>
      </c>
      <c r="F11" s="15"/>
      <c r="G11" s="15"/>
    </row>
    <row r="12" ht="18" customHeight="1" spans="1:7">
      <c r="A12" s="276" t="s">
        <v>67</v>
      </c>
      <c r="B12" s="276" t="s">
        <v>66</v>
      </c>
      <c r="C12" s="15">
        <v>0.953131</v>
      </c>
      <c r="D12" s="15">
        <v>0.953131</v>
      </c>
      <c r="E12" s="15">
        <v>0.953131</v>
      </c>
      <c r="F12" s="15"/>
      <c r="G12" s="15"/>
    </row>
    <row r="13" ht="18" customHeight="1" spans="1:7">
      <c r="A13" s="13" t="s">
        <v>68</v>
      </c>
      <c r="B13" s="13" t="s">
        <v>69</v>
      </c>
      <c r="C13" s="15">
        <v>10.229235</v>
      </c>
      <c r="D13" s="15">
        <v>10.229235</v>
      </c>
      <c r="E13" s="15">
        <v>10.229235</v>
      </c>
      <c r="F13" s="15"/>
      <c r="G13" s="15"/>
    </row>
    <row r="14" ht="18" customHeight="1" spans="1:7">
      <c r="A14" s="206" t="s">
        <v>70</v>
      </c>
      <c r="B14" s="206" t="s">
        <v>71</v>
      </c>
      <c r="C14" s="15">
        <v>10.229235</v>
      </c>
      <c r="D14" s="15">
        <v>10.229235</v>
      </c>
      <c r="E14" s="15">
        <v>10.229235</v>
      </c>
      <c r="F14" s="15"/>
      <c r="G14" s="15"/>
    </row>
    <row r="15" ht="18" customHeight="1" spans="1:7">
      <c r="A15" s="276" t="s">
        <v>72</v>
      </c>
      <c r="B15" s="276" t="s">
        <v>73</v>
      </c>
      <c r="C15" s="15">
        <v>9.258989</v>
      </c>
      <c r="D15" s="15">
        <v>9.258989</v>
      </c>
      <c r="E15" s="15">
        <v>9.258989</v>
      </c>
      <c r="F15" s="15"/>
      <c r="G15" s="15"/>
    </row>
    <row r="16" ht="18" customHeight="1" spans="1:7">
      <c r="A16" s="276" t="s">
        <v>74</v>
      </c>
      <c r="B16" s="276" t="s">
        <v>75</v>
      </c>
      <c r="C16" s="15">
        <v>0.970246</v>
      </c>
      <c r="D16" s="15">
        <v>0.970246</v>
      </c>
      <c r="E16" s="15">
        <v>0.970246</v>
      </c>
      <c r="F16" s="15"/>
      <c r="G16" s="15"/>
    </row>
    <row r="17" ht="18" customHeight="1" spans="1:7">
      <c r="A17" s="13" t="s">
        <v>76</v>
      </c>
      <c r="B17" s="13" t="s">
        <v>77</v>
      </c>
      <c r="C17" s="15">
        <v>184.763959</v>
      </c>
      <c r="D17" s="15">
        <v>184.763959</v>
      </c>
      <c r="E17" s="15">
        <v>167.099</v>
      </c>
      <c r="F17" s="15">
        <v>17.664959</v>
      </c>
      <c r="G17" s="15"/>
    </row>
    <row r="18" ht="18" customHeight="1" spans="1:7">
      <c r="A18" s="206" t="s">
        <v>78</v>
      </c>
      <c r="B18" s="206" t="s">
        <v>79</v>
      </c>
      <c r="C18" s="15">
        <v>184.763959</v>
      </c>
      <c r="D18" s="15">
        <v>184.763959</v>
      </c>
      <c r="E18" s="15">
        <v>167.099</v>
      </c>
      <c r="F18" s="15">
        <v>17.664959</v>
      </c>
      <c r="G18" s="15"/>
    </row>
    <row r="19" ht="18" customHeight="1" spans="1:7">
      <c r="A19" s="276" t="s">
        <v>80</v>
      </c>
      <c r="B19" s="276" t="s">
        <v>81</v>
      </c>
      <c r="C19" s="15">
        <v>184.763959</v>
      </c>
      <c r="D19" s="15">
        <v>184.763959</v>
      </c>
      <c r="E19" s="15">
        <v>167.099</v>
      </c>
      <c r="F19" s="15">
        <v>17.664959</v>
      </c>
      <c r="G19" s="15"/>
    </row>
    <row r="20" ht="18" customHeight="1" spans="1:7">
      <c r="A20" s="13" t="s">
        <v>82</v>
      </c>
      <c r="B20" s="13" t="s">
        <v>83</v>
      </c>
      <c r="C20" s="209">
        <v>20.06</v>
      </c>
      <c r="D20" s="209">
        <v>20.06</v>
      </c>
      <c r="E20" s="209">
        <v>20.06</v>
      </c>
      <c r="F20" s="15"/>
      <c r="G20" s="15"/>
    </row>
    <row r="21" ht="18" customHeight="1" spans="1:7">
      <c r="A21" s="206" t="s">
        <v>84</v>
      </c>
      <c r="B21" s="206" t="s">
        <v>85</v>
      </c>
      <c r="C21" s="209">
        <v>20.06</v>
      </c>
      <c r="D21" s="209">
        <v>20.06</v>
      </c>
      <c r="E21" s="209">
        <v>20.06</v>
      </c>
      <c r="F21" s="15"/>
      <c r="G21" s="15"/>
    </row>
    <row r="22" ht="18" customHeight="1" spans="1:7">
      <c r="A22" s="276" t="s">
        <v>86</v>
      </c>
      <c r="B22" s="276" t="s">
        <v>87</v>
      </c>
      <c r="C22" s="209">
        <v>20.06</v>
      </c>
      <c r="D22" s="209">
        <v>20.06</v>
      </c>
      <c r="E22" s="209">
        <v>20.06</v>
      </c>
      <c r="F22" s="15"/>
      <c r="G22" s="15"/>
    </row>
    <row r="23" ht="18" customHeight="1" spans="1:7">
      <c r="A23" s="277" t="s">
        <v>88</v>
      </c>
      <c r="B23" s="278" t="s">
        <v>88</v>
      </c>
      <c r="C23" s="15">
        <v>241.629051</v>
      </c>
      <c r="D23" s="15">
        <v>241.629051</v>
      </c>
      <c r="E23" s="15">
        <v>223.456287</v>
      </c>
      <c r="F23" s="15">
        <v>18.172764</v>
      </c>
      <c r="G23" s="15"/>
    </row>
  </sheetData>
  <mergeCells count="7"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pageSetup paperSize="9" fitToWidth="0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AF32"/>
  <sheetViews>
    <sheetView showGridLines="0" topLeftCell="N1" workbookViewId="0">
      <selection activeCell="Q16" sqref="Q16"/>
    </sheetView>
  </sheetViews>
  <sheetFormatPr defaultColWidth="9.14166666666667" defaultRowHeight="14.25" customHeight="1"/>
  <cols>
    <col min="1" max="1" width="5.84166666666667" style="229" customWidth="1"/>
    <col min="2" max="2" width="7.14166666666667" style="229" customWidth="1"/>
    <col min="3" max="3" width="44" style="229" customWidth="1"/>
    <col min="4" max="4" width="29.575" style="229" customWidth="1"/>
    <col min="5" max="13" width="19.425" style="229" customWidth="1"/>
    <col min="14" max="14" width="18.5" style="229" customWidth="1"/>
    <col min="15" max="15" width="20.0833333333333" style="229" customWidth="1"/>
    <col min="16" max="16" width="19.225" style="229" customWidth="1"/>
    <col min="17" max="17" width="7.575" style="229" customWidth="1"/>
    <col min="18" max="18" width="6.28333333333333" style="229" customWidth="1"/>
    <col min="19" max="19" width="44" style="229" customWidth="1"/>
    <col min="20" max="20" width="21.7083333333333" style="229" customWidth="1"/>
    <col min="21" max="29" width="18.8583333333333" style="229" customWidth="1"/>
    <col min="30" max="30" width="20.9333333333333" style="229" customWidth="1"/>
    <col min="31" max="31" width="21.7916666666667" style="229" customWidth="1"/>
    <col min="32" max="32" width="20.5" style="229" customWidth="1"/>
    <col min="33" max="16384" width="9.14166666666667" style="229"/>
  </cols>
  <sheetData>
    <row r="1" ht="12" customHeight="1" spans="1:32">
      <c r="A1" s="231"/>
      <c r="D1" s="232"/>
      <c r="K1" s="232"/>
      <c r="L1" s="232"/>
      <c r="M1" s="232"/>
      <c r="T1" s="232"/>
      <c r="Z1" s="265"/>
      <c r="AA1" s="265"/>
      <c r="AB1" s="265"/>
      <c r="AF1" s="266" t="s">
        <v>111</v>
      </c>
    </row>
    <row r="2" ht="39" customHeight="1" spans="1:29">
      <c r="A2" s="233" t="s">
        <v>112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234"/>
      <c r="Q2" s="234"/>
      <c r="R2" s="234"/>
      <c r="S2" s="234"/>
      <c r="T2" s="234"/>
      <c r="U2" s="234"/>
      <c r="V2" s="234"/>
      <c r="W2" s="234"/>
      <c r="X2" s="234"/>
      <c r="Y2" s="234"/>
      <c r="Z2" s="234"/>
      <c r="AA2" s="234"/>
      <c r="AB2" s="234"/>
      <c r="AC2" s="234"/>
    </row>
    <row r="3" ht="19.5" customHeight="1" spans="1:32">
      <c r="A3" s="235" t="str">
        <f>"单位名称："&amp;"曲靖市交通工程质量安全监督站"</f>
        <v>单位名称：曲靖市交通工程质量安全监督站</v>
      </c>
      <c r="D3" s="232"/>
      <c r="K3" s="232"/>
      <c r="L3" s="232"/>
      <c r="M3" s="232"/>
      <c r="T3" s="232"/>
      <c r="Z3" s="267"/>
      <c r="AA3" s="267"/>
      <c r="AB3" s="267"/>
      <c r="AF3" s="267" t="s">
        <v>2</v>
      </c>
    </row>
    <row r="4" ht="19.5" customHeight="1" spans="1:32">
      <c r="A4" s="236" t="s">
        <v>113</v>
      </c>
      <c r="B4" s="237"/>
      <c r="C4" s="237"/>
      <c r="D4" s="237"/>
      <c r="E4" s="237"/>
      <c r="F4" s="237"/>
      <c r="G4" s="237"/>
      <c r="H4" s="237"/>
      <c r="I4" s="237"/>
      <c r="J4" s="237"/>
      <c r="K4" s="237"/>
      <c r="L4" s="237"/>
      <c r="M4" s="237"/>
      <c r="N4" s="254"/>
      <c r="O4" s="254"/>
      <c r="P4" s="254"/>
      <c r="Q4" s="236" t="s">
        <v>113</v>
      </c>
      <c r="R4" s="237"/>
      <c r="S4" s="237"/>
      <c r="T4" s="237"/>
      <c r="U4" s="237"/>
      <c r="V4" s="237"/>
      <c r="W4" s="237"/>
      <c r="X4" s="237"/>
      <c r="Y4" s="237"/>
      <c r="Z4" s="237"/>
      <c r="AA4" s="237"/>
      <c r="AB4" s="237"/>
      <c r="AC4" s="237"/>
      <c r="AD4" s="254"/>
      <c r="AE4" s="254"/>
      <c r="AF4" s="254"/>
    </row>
    <row r="5" ht="21.75" customHeight="1" spans="1:32">
      <c r="A5" s="238" t="s">
        <v>114</v>
      </c>
      <c r="B5" s="239"/>
      <c r="C5" s="240"/>
      <c r="D5" s="236" t="s">
        <v>29</v>
      </c>
      <c r="E5" s="236" t="s">
        <v>32</v>
      </c>
      <c r="F5" s="237"/>
      <c r="G5" s="237"/>
      <c r="H5" s="236" t="s">
        <v>33</v>
      </c>
      <c r="I5" s="237"/>
      <c r="J5" s="237"/>
      <c r="K5" s="236" t="s">
        <v>34</v>
      </c>
      <c r="L5" s="237"/>
      <c r="M5" s="237"/>
      <c r="N5" s="254" t="s">
        <v>115</v>
      </c>
      <c r="O5" s="254" t="s">
        <v>35</v>
      </c>
      <c r="P5" s="254" t="s">
        <v>36</v>
      </c>
      <c r="Q5" s="238" t="s">
        <v>116</v>
      </c>
      <c r="R5" s="239"/>
      <c r="S5" s="240"/>
      <c r="T5" s="236" t="s">
        <v>29</v>
      </c>
      <c r="U5" s="256" t="s">
        <v>32</v>
      </c>
      <c r="V5" s="257"/>
      <c r="W5" s="258"/>
      <c r="X5" s="256" t="s">
        <v>33</v>
      </c>
      <c r="Y5" s="257"/>
      <c r="Z5" s="237"/>
      <c r="AA5" s="236" t="s">
        <v>34</v>
      </c>
      <c r="AB5" s="237"/>
      <c r="AC5" s="258"/>
      <c r="AD5" s="254" t="s">
        <v>115</v>
      </c>
      <c r="AE5" s="254" t="s">
        <v>35</v>
      </c>
      <c r="AF5" s="254" t="s">
        <v>36</v>
      </c>
    </row>
    <row r="6" ht="17.25" customHeight="1" spans="1:32">
      <c r="A6" s="241" t="s">
        <v>117</v>
      </c>
      <c r="B6" s="241" t="s">
        <v>118</v>
      </c>
      <c r="C6" s="241" t="s">
        <v>47</v>
      </c>
      <c r="D6" s="237"/>
      <c r="E6" s="236" t="s">
        <v>31</v>
      </c>
      <c r="F6" s="236" t="s">
        <v>48</v>
      </c>
      <c r="G6" s="236" t="s">
        <v>49</v>
      </c>
      <c r="H6" s="236" t="s">
        <v>31</v>
      </c>
      <c r="I6" s="236" t="s">
        <v>48</v>
      </c>
      <c r="J6" s="236" t="s">
        <v>49</v>
      </c>
      <c r="K6" s="236" t="s">
        <v>31</v>
      </c>
      <c r="L6" s="236" t="s">
        <v>48</v>
      </c>
      <c r="M6" s="236" t="s">
        <v>49</v>
      </c>
      <c r="N6" s="255" t="s">
        <v>31</v>
      </c>
      <c r="O6" s="255" t="s">
        <v>31</v>
      </c>
      <c r="P6" s="255" t="s">
        <v>31</v>
      </c>
      <c r="Q6" s="241" t="s">
        <v>117</v>
      </c>
      <c r="R6" s="241" t="s">
        <v>118</v>
      </c>
      <c r="S6" s="241" t="s">
        <v>47</v>
      </c>
      <c r="T6" s="237"/>
      <c r="U6" s="236" t="s">
        <v>31</v>
      </c>
      <c r="V6" s="236" t="s">
        <v>48</v>
      </c>
      <c r="W6" s="236" t="s">
        <v>49</v>
      </c>
      <c r="X6" s="236" t="s">
        <v>31</v>
      </c>
      <c r="Y6" s="236" t="s">
        <v>48</v>
      </c>
      <c r="Z6" s="236" t="s">
        <v>49</v>
      </c>
      <c r="AA6" s="236" t="s">
        <v>31</v>
      </c>
      <c r="AB6" s="236" t="s">
        <v>48</v>
      </c>
      <c r="AC6" s="268" t="s">
        <v>49</v>
      </c>
      <c r="AD6" s="255" t="s">
        <v>31</v>
      </c>
      <c r="AE6" s="255" t="s">
        <v>31</v>
      </c>
      <c r="AF6" s="255" t="s">
        <v>31</v>
      </c>
    </row>
    <row r="7" customHeight="1" spans="1:32">
      <c r="A7" s="242" t="s">
        <v>105</v>
      </c>
      <c r="B7" s="242" t="s">
        <v>106</v>
      </c>
      <c r="C7" s="242" t="s">
        <v>107</v>
      </c>
      <c r="D7" s="242" t="s">
        <v>108</v>
      </c>
      <c r="E7" s="243" t="s">
        <v>109</v>
      </c>
      <c r="F7" s="243" t="s">
        <v>110</v>
      </c>
      <c r="G7" s="243" t="s">
        <v>119</v>
      </c>
      <c r="H7" s="243" t="s">
        <v>120</v>
      </c>
      <c r="I7" s="243" t="s">
        <v>121</v>
      </c>
      <c r="J7" s="243" t="s">
        <v>122</v>
      </c>
      <c r="K7" s="243" t="s">
        <v>123</v>
      </c>
      <c r="L7" s="243" t="s">
        <v>124</v>
      </c>
      <c r="M7" s="243" t="s">
        <v>125</v>
      </c>
      <c r="N7" s="254">
        <v>14</v>
      </c>
      <c r="O7" s="254">
        <v>15</v>
      </c>
      <c r="P7" s="254">
        <v>16</v>
      </c>
      <c r="Q7" s="243" t="s">
        <v>126</v>
      </c>
      <c r="R7" s="243" t="s">
        <v>127</v>
      </c>
      <c r="S7" s="243" t="s">
        <v>128</v>
      </c>
      <c r="T7" s="243" t="s">
        <v>129</v>
      </c>
      <c r="U7" s="243" t="s">
        <v>130</v>
      </c>
      <c r="V7" s="243" t="s">
        <v>131</v>
      </c>
      <c r="W7" s="243" t="s">
        <v>132</v>
      </c>
      <c r="X7" s="243" t="s">
        <v>133</v>
      </c>
      <c r="Y7" s="243" t="s">
        <v>134</v>
      </c>
      <c r="Z7" s="243" t="s">
        <v>135</v>
      </c>
      <c r="AA7" s="243" t="s">
        <v>136</v>
      </c>
      <c r="AB7" s="269">
        <v>28</v>
      </c>
      <c r="AC7" s="270">
        <v>29</v>
      </c>
      <c r="AD7" s="254">
        <v>30</v>
      </c>
      <c r="AE7" s="254">
        <v>31</v>
      </c>
      <c r="AF7" s="254">
        <v>32</v>
      </c>
    </row>
    <row r="8" s="229" customFormat="1" ht="17.25" customHeight="1" spans="1:32">
      <c r="A8" s="244" t="s">
        <v>137</v>
      </c>
      <c r="B8" s="244"/>
      <c r="C8" s="245" t="s">
        <v>138</v>
      </c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9" t="s">
        <v>139</v>
      </c>
      <c r="R8" s="249"/>
      <c r="S8" s="259" t="s">
        <v>140</v>
      </c>
      <c r="T8" s="246">
        <v>223.456287</v>
      </c>
      <c r="U8" s="246">
        <v>223.456287</v>
      </c>
      <c r="V8" s="246">
        <v>223.456287</v>
      </c>
      <c r="W8" s="246"/>
      <c r="X8" s="246"/>
      <c r="Y8" s="246"/>
      <c r="Z8" s="246"/>
      <c r="AA8" s="246"/>
      <c r="AB8" s="246"/>
      <c r="AC8" s="246"/>
      <c r="AD8" s="246"/>
      <c r="AE8" s="246"/>
      <c r="AF8" s="246"/>
    </row>
    <row r="9" ht="17.25" customHeight="1" spans="1:32">
      <c r="A9" s="247"/>
      <c r="B9" s="247" t="s">
        <v>141</v>
      </c>
      <c r="C9" s="248" t="s">
        <v>142</v>
      </c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60"/>
      <c r="R9" s="260" t="s">
        <v>141</v>
      </c>
      <c r="S9" s="261" t="s">
        <v>143</v>
      </c>
      <c r="T9" s="246">
        <v>68.8488</v>
      </c>
      <c r="U9" s="246">
        <v>68.8488</v>
      </c>
      <c r="V9" s="246">
        <v>68.8488</v>
      </c>
      <c r="W9" s="246"/>
      <c r="X9" s="246"/>
      <c r="Y9" s="246"/>
      <c r="Z9" s="246"/>
      <c r="AA9" s="246"/>
      <c r="AB9" s="246"/>
      <c r="AC9" s="246"/>
      <c r="AD9" s="246"/>
      <c r="AE9" s="246"/>
      <c r="AF9" s="246"/>
    </row>
    <row r="10" ht="17.25" customHeight="1" spans="1:32">
      <c r="A10" s="244" t="s">
        <v>144</v>
      </c>
      <c r="B10" s="244"/>
      <c r="C10" s="245" t="s">
        <v>145</v>
      </c>
      <c r="D10" s="246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6"/>
      <c r="P10" s="246"/>
      <c r="Q10" s="260"/>
      <c r="R10" s="260" t="s">
        <v>146</v>
      </c>
      <c r="S10" s="261" t="s">
        <v>147</v>
      </c>
      <c r="T10" s="246">
        <v>4.962</v>
      </c>
      <c r="U10" s="246">
        <v>4.962</v>
      </c>
      <c r="V10" s="246">
        <v>4.962</v>
      </c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</row>
    <row r="11" ht="17.25" customHeight="1" spans="1:32">
      <c r="A11" s="247"/>
      <c r="B11" s="247" t="s">
        <v>141</v>
      </c>
      <c r="C11" s="248" t="s">
        <v>148</v>
      </c>
      <c r="D11" s="246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6"/>
      <c r="P11" s="246"/>
      <c r="Q11" s="260"/>
      <c r="R11" s="260" t="s">
        <v>149</v>
      </c>
      <c r="S11" s="261" t="s">
        <v>150</v>
      </c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</row>
    <row r="12" ht="17.25" customHeight="1" spans="1:32">
      <c r="A12" s="247"/>
      <c r="B12" s="247" t="s">
        <v>146</v>
      </c>
      <c r="C12" s="248" t="s">
        <v>151</v>
      </c>
      <c r="D12" s="246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6"/>
      <c r="P12" s="246"/>
      <c r="Q12" s="260"/>
      <c r="R12" s="260" t="s">
        <v>152</v>
      </c>
      <c r="S12" s="261" t="s">
        <v>153</v>
      </c>
      <c r="T12" s="246">
        <v>93.2882</v>
      </c>
      <c r="U12" s="246">
        <v>93.2882</v>
      </c>
      <c r="V12" s="246">
        <v>93.2882</v>
      </c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</row>
    <row r="13" ht="17.25" customHeight="1" spans="1:32">
      <c r="A13" s="247"/>
      <c r="B13" s="247" t="s">
        <v>149</v>
      </c>
      <c r="C13" s="248" t="s">
        <v>154</v>
      </c>
      <c r="D13" s="246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60"/>
      <c r="R13" s="260" t="s">
        <v>155</v>
      </c>
      <c r="S13" s="261" t="s">
        <v>156</v>
      </c>
      <c r="T13" s="246">
        <v>25.123041</v>
      </c>
      <c r="U13" s="246">
        <v>25.123041</v>
      </c>
      <c r="V13" s="246">
        <v>25.123041</v>
      </c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</row>
    <row r="14" ht="17.25" customHeight="1" spans="1:32">
      <c r="A14" s="244" t="s">
        <v>157</v>
      </c>
      <c r="B14" s="244"/>
      <c r="C14" s="245" t="s">
        <v>158</v>
      </c>
      <c r="D14" s="246">
        <v>241.629051</v>
      </c>
      <c r="E14" s="246">
        <v>241.629051</v>
      </c>
      <c r="F14" s="246">
        <v>241.629051</v>
      </c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60"/>
      <c r="R14" s="260" t="s">
        <v>159</v>
      </c>
      <c r="S14" s="261" t="s">
        <v>160</v>
      </c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</row>
    <row r="15" ht="17.25" customHeight="1" spans="1:32">
      <c r="A15" s="247"/>
      <c r="B15" s="247" t="s">
        <v>141</v>
      </c>
      <c r="C15" s="248" t="s">
        <v>140</v>
      </c>
      <c r="D15" s="246">
        <v>223.456287</v>
      </c>
      <c r="E15" s="246">
        <v>223.456287</v>
      </c>
      <c r="F15" s="246">
        <v>223.456287</v>
      </c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60"/>
      <c r="R15" s="260" t="s">
        <v>122</v>
      </c>
      <c r="S15" s="261" t="s">
        <v>161</v>
      </c>
      <c r="T15" s="246">
        <v>9.258989</v>
      </c>
      <c r="U15" s="246">
        <v>9.258989</v>
      </c>
      <c r="V15" s="246">
        <v>9.258989</v>
      </c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</row>
    <row r="16" ht="17.25" customHeight="1" spans="1:32">
      <c r="A16" s="247"/>
      <c r="B16" s="247" t="s">
        <v>146</v>
      </c>
      <c r="C16" s="248" t="s">
        <v>162</v>
      </c>
      <c r="D16" s="246">
        <v>18.172764</v>
      </c>
      <c r="E16" s="246">
        <v>18.172764</v>
      </c>
      <c r="F16" s="246">
        <v>18.172764</v>
      </c>
      <c r="G16" s="246"/>
      <c r="H16" s="246"/>
      <c r="I16" s="246"/>
      <c r="J16" s="246"/>
      <c r="K16" s="246"/>
      <c r="L16" s="246"/>
      <c r="M16" s="246"/>
      <c r="N16" s="246"/>
      <c r="O16" s="246"/>
      <c r="P16" s="246"/>
      <c r="Q16" s="260"/>
      <c r="R16" s="260" t="s">
        <v>123</v>
      </c>
      <c r="S16" s="261" t="s">
        <v>163</v>
      </c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</row>
    <row r="17" ht="17.25" customHeight="1" spans="1:32">
      <c r="A17" s="244" t="s">
        <v>164</v>
      </c>
      <c r="B17" s="244"/>
      <c r="C17" s="245" t="s">
        <v>165</v>
      </c>
      <c r="D17" s="246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6"/>
      <c r="P17" s="246"/>
      <c r="Q17" s="260"/>
      <c r="R17" s="260" t="s">
        <v>124</v>
      </c>
      <c r="S17" s="261" t="s">
        <v>166</v>
      </c>
      <c r="T17" s="246">
        <v>1.923377</v>
      </c>
      <c r="U17" s="246">
        <v>1.923377</v>
      </c>
      <c r="V17" s="246">
        <v>1.923377</v>
      </c>
      <c r="W17" s="246"/>
      <c r="X17" s="246"/>
      <c r="Y17" s="246"/>
      <c r="Z17" s="246"/>
      <c r="AA17" s="246"/>
      <c r="AB17" s="246"/>
      <c r="AC17" s="246"/>
      <c r="AD17" s="246"/>
      <c r="AE17" s="246"/>
      <c r="AF17" s="246"/>
    </row>
    <row r="18" ht="17.25" customHeight="1" spans="1:32">
      <c r="A18" s="247"/>
      <c r="B18" s="247" t="s">
        <v>141</v>
      </c>
      <c r="C18" s="248" t="s">
        <v>167</v>
      </c>
      <c r="D18" s="246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6"/>
      <c r="P18" s="246"/>
      <c r="Q18" s="260"/>
      <c r="R18" s="260" t="s">
        <v>125</v>
      </c>
      <c r="S18" s="261" t="s">
        <v>87</v>
      </c>
      <c r="T18" s="209">
        <v>20.06</v>
      </c>
      <c r="U18" s="209">
        <v>20.06</v>
      </c>
      <c r="V18" s="209">
        <v>20.06</v>
      </c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</row>
    <row r="19" s="229" customFormat="1" ht="17.25" customHeight="1" spans="1:32">
      <c r="A19" s="247"/>
      <c r="B19" s="247" t="s">
        <v>168</v>
      </c>
      <c r="C19" s="248" t="s">
        <v>169</v>
      </c>
      <c r="D19" s="246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6"/>
      <c r="P19" s="246"/>
      <c r="Q19" s="249" t="s">
        <v>170</v>
      </c>
      <c r="R19" s="249"/>
      <c r="S19" s="259" t="s">
        <v>162</v>
      </c>
      <c r="T19" s="246">
        <v>18.172764</v>
      </c>
      <c r="U19" s="246">
        <v>18.172764</v>
      </c>
      <c r="V19" s="246">
        <v>18.172764</v>
      </c>
      <c r="W19" s="246"/>
      <c r="X19" s="246"/>
      <c r="Y19" s="246"/>
      <c r="Z19" s="246"/>
      <c r="AA19" s="246"/>
      <c r="AB19" s="246"/>
      <c r="AC19" s="246"/>
      <c r="AD19" s="246"/>
      <c r="AE19" s="246"/>
      <c r="AF19" s="246"/>
    </row>
    <row r="20" ht="17.25" customHeight="1" spans="1:32">
      <c r="A20" s="249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60"/>
      <c r="R20" s="260" t="s">
        <v>141</v>
      </c>
      <c r="S20" s="261" t="s">
        <v>171</v>
      </c>
      <c r="T20" s="246">
        <v>6.395522</v>
      </c>
      <c r="U20" s="246">
        <v>6.395522</v>
      </c>
      <c r="V20" s="246">
        <v>6.395522</v>
      </c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</row>
    <row r="21" ht="17.25" customHeight="1" spans="1:32">
      <c r="A21" s="249"/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  <c r="N21" s="249"/>
      <c r="O21" s="249"/>
      <c r="P21" s="249"/>
      <c r="Q21" s="260"/>
      <c r="R21" s="260" t="s">
        <v>123</v>
      </c>
      <c r="S21" s="261" t="s">
        <v>172</v>
      </c>
      <c r="T21" s="246">
        <v>4.5</v>
      </c>
      <c r="U21" s="246">
        <v>4.5</v>
      </c>
      <c r="V21" s="246">
        <v>4.5</v>
      </c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</row>
    <row r="22" ht="17.25" customHeight="1" spans="1:32">
      <c r="A22" s="249"/>
      <c r="B22" s="249"/>
      <c r="C22" s="249"/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49"/>
      <c r="Q22" s="260"/>
      <c r="R22" s="260" t="s">
        <v>173</v>
      </c>
      <c r="S22" s="261" t="s">
        <v>151</v>
      </c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</row>
    <row r="23" s="230" customFormat="1" ht="17.25" customHeight="1" spans="1:32">
      <c r="A23" s="250"/>
      <c r="B23" s="250"/>
      <c r="C23" s="250"/>
      <c r="D23" s="250"/>
      <c r="E23" s="250"/>
      <c r="F23" s="250"/>
      <c r="G23" s="250"/>
      <c r="H23" s="250"/>
      <c r="I23" s="250"/>
      <c r="J23" s="250"/>
      <c r="K23" s="250"/>
      <c r="L23" s="250"/>
      <c r="M23" s="250"/>
      <c r="N23" s="250"/>
      <c r="O23" s="250"/>
      <c r="P23" s="250"/>
      <c r="Q23" s="262"/>
      <c r="R23" s="262" t="s">
        <v>174</v>
      </c>
      <c r="S23" s="261" t="s">
        <v>154</v>
      </c>
      <c r="T23" s="246">
        <v>1.1</v>
      </c>
      <c r="U23" s="246">
        <v>1.1</v>
      </c>
      <c r="V23" s="246">
        <v>1.1</v>
      </c>
      <c r="W23" s="263"/>
      <c r="X23" s="263"/>
      <c r="Y23" s="263"/>
      <c r="Z23" s="263"/>
      <c r="AA23" s="263"/>
      <c r="AB23" s="263"/>
      <c r="AC23" s="263"/>
      <c r="AD23" s="263"/>
      <c r="AE23" s="263"/>
      <c r="AF23" s="263"/>
    </row>
    <row r="24" ht="17.25" customHeight="1" spans="1:32">
      <c r="A24" s="249"/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60"/>
      <c r="R24" s="260" t="s">
        <v>175</v>
      </c>
      <c r="S24" s="261" t="s">
        <v>176</v>
      </c>
      <c r="T24" s="246">
        <v>2.931413</v>
      </c>
      <c r="U24" s="246">
        <v>2.931413</v>
      </c>
      <c r="V24" s="246">
        <v>2.931413</v>
      </c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</row>
    <row r="25" ht="17.25" customHeight="1" spans="1:32">
      <c r="A25" s="249"/>
      <c r="B25" s="249"/>
      <c r="C25" s="249"/>
      <c r="D25" s="249"/>
      <c r="E25" s="249"/>
      <c r="F25" s="249"/>
      <c r="G25" s="249"/>
      <c r="H25" s="249"/>
      <c r="I25" s="249"/>
      <c r="J25" s="249"/>
      <c r="K25" s="249"/>
      <c r="L25" s="249"/>
      <c r="M25" s="249"/>
      <c r="N25" s="249"/>
      <c r="O25" s="249"/>
      <c r="P25" s="249"/>
      <c r="Q25" s="260"/>
      <c r="R25" s="260" t="s">
        <v>177</v>
      </c>
      <c r="S25" s="261" t="s">
        <v>178</v>
      </c>
      <c r="T25" s="246">
        <v>3.238667</v>
      </c>
      <c r="U25" s="246">
        <v>3.238667</v>
      </c>
      <c r="V25" s="246">
        <v>3.238667</v>
      </c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</row>
    <row r="26" ht="17.25" customHeight="1" spans="1:32">
      <c r="A26" s="249"/>
      <c r="B26" s="249"/>
      <c r="C26" s="249"/>
      <c r="D26" s="249"/>
      <c r="E26" s="249"/>
      <c r="F26" s="249"/>
      <c r="G26" s="249"/>
      <c r="H26" s="249"/>
      <c r="I26" s="249"/>
      <c r="J26" s="249"/>
      <c r="K26" s="249"/>
      <c r="L26" s="249"/>
      <c r="M26" s="249"/>
      <c r="N26" s="249"/>
      <c r="O26" s="249"/>
      <c r="P26" s="249"/>
      <c r="Q26" s="260"/>
      <c r="R26" s="260" t="s">
        <v>179</v>
      </c>
      <c r="S26" s="261" t="s">
        <v>180</v>
      </c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</row>
    <row r="27" ht="17.25" customHeight="1" spans="1:32">
      <c r="A27" s="249"/>
      <c r="B27" s="249"/>
      <c r="C27" s="249"/>
      <c r="D27" s="249"/>
      <c r="E27" s="249"/>
      <c r="F27" s="249"/>
      <c r="G27" s="249"/>
      <c r="H27" s="249"/>
      <c r="I27" s="249"/>
      <c r="J27" s="249"/>
      <c r="K27" s="249"/>
      <c r="L27" s="249"/>
      <c r="M27" s="249"/>
      <c r="N27" s="249"/>
      <c r="O27" s="249"/>
      <c r="P27" s="249"/>
      <c r="Q27" s="260"/>
      <c r="R27" s="260" t="s">
        <v>181</v>
      </c>
      <c r="S27" s="261" t="s">
        <v>182</v>
      </c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</row>
    <row r="28" ht="17.25" customHeight="1" spans="1:32">
      <c r="A28" s="249"/>
      <c r="B28" s="249"/>
      <c r="C28" s="249"/>
      <c r="D28" s="249"/>
      <c r="E28" s="249"/>
      <c r="F28" s="249"/>
      <c r="G28" s="249"/>
      <c r="H28" s="249"/>
      <c r="I28" s="249"/>
      <c r="J28" s="249"/>
      <c r="K28" s="249"/>
      <c r="L28" s="249"/>
      <c r="M28" s="249"/>
      <c r="N28" s="249"/>
      <c r="O28" s="249"/>
      <c r="P28" s="249"/>
      <c r="Q28" s="249" t="s">
        <v>183</v>
      </c>
      <c r="R28" s="249"/>
      <c r="S28" s="259" t="s">
        <v>165</v>
      </c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</row>
    <row r="29" ht="17.25" customHeight="1" spans="1:32">
      <c r="A29" s="249"/>
      <c r="B29" s="249"/>
      <c r="C29" s="249"/>
      <c r="D29" s="249"/>
      <c r="E29" s="249"/>
      <c r="F29" s="249"/>
      <c r="G29" s="249"/>
      <c r="H29" s="249"/>
      <c r="I29" s="249"/>
      <c r="J29" s="249"/>
      <c r="K29" s="249"/>
      <c r="L29" s="249"/>
      <c r="M29" s="249"/>
      <c r="N29" s="249"/>
      <c r="O29" s="249"/>
      <c r="P29" s="249"/>
      <c r="Q29" s="260"/>
      <c r="R29" s="260" t="s">
        <v>146</v>
      </c>
      <c r="S29" s="261" t="s">
        <v>184</v>
      </c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</row>
    <row r="30" ht="17.25" customHeight="1" spans="1:32">
      <c r="A30" s="249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60"/>
      <c r="R30" s="260" t="s">
        <v>168</v>
      </c>
      <c r="S30" s="261" t="s">
        <v>185</v>
      </c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</row>
    <row r="31" ht="17.25" customHeight="1" spans="1:32">
      <c r="A31" s="249"/>
      <c r="B31" s="249"/>
      <c r="C31" s="249"/>
      <c r="D31" s="249"/>
      <c r="E31" s="249"/>
      <c r="F31" s="249"/>
      <c r="G31" s="249"/>
      <c r="H31" s="249"/>
      <c r="I31" s="249"/>
      <c r="J31" s="249"/>
      <c r="K31" s="249"/>
      <c r="L31" s="249"/>
      <c r="M31" s="249"/>
      <c r="N31" s="249"/>
      <c r="O31" s="249"/>
      <c r="P31" s="249"/>
      <c r="Q31" s="260"/>
      <c r="R31" s="260" t="s">
        <v>152</v>
      </c>
      <c r="S31" s="261" t="s">
        <v>186</v>
      </c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</row>
    <row r="32" ht="20.25" customHeight="1" spans="1:32">
      <c r="A32" s="251" t="s">
        <v>187</v>
      </c>
      <c r="B32" s="252"/>
      <c r="C32" s="253"/>
      <c r="D32" s="246">
        <v>241.629051</v>
      </c>
      <c r="E32" s="246">
        <v>241.629051</v>
      </c>
      <c r="F32" s="246">
        <v>241.629051</v>
      </c>
      <c r="G32" s="246"/>
      <c r="H32" s="246"/>
      <c r="I32" s="246"/>
      <c r="J32" s="246"/>
      <c r="K32" s="246"/>
      <c r="L32" s="246"/>
      <c r="M32" s="246"/>
      <c r="N32" s="246"/>
      <c r="O32" s="246"/>
      <c r="P32" s="246"/>
      <c r="Q32" s="264" t="s">
        <v>23</v>
      </c>
      <c r="R32" s="264"/>
      <c r="S32" s="264"/>
      <c r="T32" s="246">
        <v>241.629051</v>
      </c>
      <c r="U32" s="246">
        <v>241.629051</v>
      </c>
      <c r="V32" s="246">
        <v>241.629051</v>
      </c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</row>
  </sheetData>
  <mergeCells count="16">
    <mergeCell ref="A2:AC2"/>
    <mergeCell ref="A3:C3"/>
    <mergeCell ref="A4:P4"/>
    <mergeCell ref="Q4:AF4"/>
    <mergeCell ref="A5:C5"/>
    <mergeCell ref="E5:G5"/>
    <mergeCell ref="H5:J5"/>
    <mergeCell ref="K5:M5"/>
    <mergeCell ref="Q5:S5"/>
    <mergeCell ref="U5:W5"/>
    <mergeCell ref="X5:Z5"/>
    <mergeCell ref="AA5:AC5"/>
    <mergeCell ref="A32:C32"/>
    <mergeCell ref="Q32:S32"/>
    <mergeCell ref="D5:D6"/>
    <mergeCell ref="T5:T6"/>
  </mergeCells>
  <pageMargins left="0.75" right="0.75" top="1" bottom="1" header="0.5" footer="0.5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workbookViewId="0">
      <selection activeCell="B34" sqref="B34"/>
    </sheetView>
  </sheetViews>
  <sheetFormatPr defaultColWidth="9.14166666666667" defaultRowHeight="14.25" customHeight="1" outlineLevelRow="7" outlineLevelCol="5"/>
  <cols>
    <col min="1" max="2" width="27.425" customWidth="1"/>
    <col min="3" max="3" width="17.2833333333333" customWidth="1"/>
    <col min="4" max="5" width="26.2833333333333" customWidth="1"/>
    <col min="6" max="6" width="18.7083333333333" customWidth="1"/>
  </cols>
  <sheetData>
    <row r="1" customHeight="1" spans="1:6">
      <c r="A1" s="218"/>
      <c r="B1" s="218"/>
      <c r="C1" s="219"/>
      <c r="F1" s="220" t="s">
        <v>188</v>
      </c>
    </row>
    <row r="2" ht="25.5" customHeight="1" spans="1:6">
      <c r="A2" s="221" t="s">
        <v>189</v>
      </c>
      <c r="B2" s="221"/>
      <c r="C2" s="221"/>
      <c r="D2" s="221"/>
      <c r="E2" s="221"/>
      <c r="F2" s="221"/>
    </row>
    <row r="3" ht="15.75" customHeight="1" spans="1:6">
      <c r="A3" s="4" t="str">
        <f>"单位名称："&amp;"曲靖市交通工程质量安全监督站"</f>
        <v>单位名称：曲靖市交通工程质量安全监督站</v>
      </c>
      <c r="B3" s="218"/>
      <c r="C3" s="219"/>
      <c r="F3" s="350" t="s">
        <v>2</v>
      </c>
    </row>
    <row r="4" ht="19.5" customHeight="1" spans="1:6">
      <c r="A4" s="9" t="s">
        <v>190</v>
      </c>
      <c r="B4" s="10" t="s">
        <v>191</v>
      </c>
      <c r="C4" s="10" t="s">
        <v>192</v>
      </c>
      <c r="D4" s="10"/>
      <c r="E4" s="10"/>
      <c r="F4" s="10" t="s">
        <v>193</v>
      </c>
    </row>
    <row r="5" ht="19.5" customHeight="1" spans="1:6">
      <c r="A5" s="222"/>
      <c r="B5" s="223"/>
      <c r="C5" s="224" t="s">
        <v>31</v>
      </c>
      <c r="D5" s="78" t="s">
        <v>194</v>
      </c>
      <c r="E5" s="78" t="s">
        <v>195</v>
      </c>
      <c r="F5" s="10"/>
    </row>
    <row r="6" ht="18.75" customHeight="1" spans="1:6">
      <c r="A6" s="225">
        <v>1</v>
      </c>
      <c r="B6" s="225">
        <v>2</v>
      </c>
      <c r="C6" s="226">
        <v>3</v>
      </c>
      <c r="D6" s="227">
        <v>4</v>
      </c>
      <c r="E6" s="228">
        <v>5</v>
      </c>
      <c r="F6" s="228">
        <v>6</v>
      </c>
    </row>
    <row r="7" ht="18.75" customHeight="1" spans="1:6">
      <c r="A7" s="83"/>
      <c r="B7" s="83"/>
      <c r="C7" s="83"/>
      <c r="D7" s="21"/>
      <c r="E7" s="15"/>
      <c r="F7" s="15"/>
    </row>
    <row r="8" ht="25" customHeight="1" spans="1:4">
      <c r="A8" s="67" t="s">
        <v>196</v>
      </c>
      <c r="B8" s="67"/>
      <c r="C8" s="67"/>
      <c r="D8" s="67"/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fitToWidth="0" fitToHeight="0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30"/>
  <sheetViews>
    <sheetView topLeftCell="G1" workbookViewId="0">
      <selection activeCell="D28" sqref="D28"/>
    </sheetView>
  </sheetViews>
  <sheetFormatPr defaultColWidth="9.14166666666667" defaultRowHeight="14.25" customHeight="1"/>
  <cols>
    <col min="1" max="1" width="32.8416666666667" customWidth="1"/>
    <col min="2" max="2" width="20.7083333333333" customWidth="1"/>
    <col min="3" max="3" width="31.2833333333333" customWidth="1"/>
    <col min="4" max="4" width="10.1416666666667" customWidth="1"/>
    <col min="5" max="5" width="17.575" customWidth="1"/>
    <col min="6" max="6" width="10.2833333333333" customWidth="1"/>
    <col min="7" max="7" width="23" customWidth="1"/>
    <col min="8" max="8" width="10.7083333333333" customWidth="1"/>
    <col min="9" max="9" width="11" customWidth="1"/>
    <col min="10" max="10" width="15.425" customWidth="1"/>
    <col min="11" max="11" width="10.7083333333333" customWidth="1"/>
    <col min="12" max="13" width="11.1416666666667" customWidth="1"/>
    <col min="15" max="15" width="11.1416666666667" customWidth="1"/>
    <col min="16" max="16" width="11.8583333333333" customWidth="1"/>
    <col min="20" max="20" width="12.1416666666667" customWidth="1"/>
    <col min="21" max="23" width="12.2833333333333" customWidth="1"/>
    <col min="24" max="24" width="12.7083333333333" customWidth="1"/>
    <col min="25" max="26" width="11.1416666666667" customWidth="1"/>
  </cols>
  <sheetData>
    <row r="1" ht="16.5" customHeight="1" spans="2:26">
      <c r="B1" s="195"/>
      <c r="D1" s="196"/>
      <c r="E1" s="196"/>
      <c r="F1" s="196"/>
      <c r="G1" s="196"/>
      <c r="H1" s="197"/>
      <c r="I1" s="197"/>
      <c r="K1" s="197"/>
      <c r="L1" s="197"/>
      <c r="M1" s="197"/>
      <c r="P1" s="197"/>
      <c r="T1" s="197"/>
      <c r="X1" s="195"/>
      <c r="Z1" s="68" t="s">
        <v>197</v>
      </c>
    </row>
    <row r="2" ht="26.25" customHeight="1" spans="1:26">
      <c r="A2" s="58" t="s">
        <v>198</v>
      </c>
      <c r="B2" s="58"/>
      <c r="C2" s="58"/>
      <c r="D2" s="58"/>
      <c r="E2" s="58"/>
      <c r="F2" s="58"/>
      <c r="G2" s="58"/>
      <c r="H2" s="58"/>
      <c r="I2" s="58"/>
      <c r="J2" s="3"/>
      <c r="K2" s="58"/>
      <c r="L2" s="58"/>
      <c r="M2" s="58"/>
      <c r="N2" s="3"/>
      <c r="O2" s="3"/>
      <c r="P2" s="58"/>
      <c r="Q2" s="3"/>
      <c r="R2" s="3"/>
      <c r="S2" s="3"/>
      <c r="T2" s="58"/>
      <c r="U2" s="58"/>
      <c r="V2" s="58"/>
      <c r="W2" s="58"/>
      <c r="X2" s="58"/>
      <c r="Y2" s="58"/>
      <c r="Z2" s="58"/>
    </row>
    <row r="3" ht="15" customHeight="1" spans="1:26">
      <c r="A3" s="4" t="str">
        <f>"单位名称："&amp;"曲靖市交通工程质量安全监督站"</f>
        <v>单位名称：曲靖市交通工程质量安全监督站</v>
      </c>
      <c r="B3" s="198"/>
      <c r="C3" s="198"/>
      <c r="D3" s="198"/>
      <c r="E3" s="198"/>
      <c r="F3" s="198"/>
      <c r="G3" s="198"/>
      <c r="H3" s="199"/>
      <c r="I3" s="199"/>
      <c r="J3" s="6"/>
      <c r="K3" s="199"/>
      <c r="L3" s="199"/>
      <c r="M3" s="199"/>
      <c r="N3" s="6"/>
      <c r="O3" s="6"/>
      <c r="P3" s="199"/>
      <c r="Q3" s="6"/>
      <c r="R3" s="6"/>
      <c r="S3" s="6"/>
      <c r="T3" s="199"/>
      <c r="X3" s="195"/>
      <c r="Z3" s="351" t="s">
        <v>2</v>
      </c>
    </row>
    <row r="4" ht="18" customHeight="1" spans="1:26">
      <c r="A4" s="200" t="s">
        <v>199</v>
      </c>
      <c r="B4" s="200" t="s">
        <v>200</v>
      </c>
      <c r="C4" s="200" t="s">
        <v>201</v>
      </c>
      <c r="D4" s="200" t="s">
        <v>202</v>
      </c>
      <c r="E4" s="200" t="s">
        <v>203</v>
      </c>
      <c r="F4" s="200" t="s">
        <v>204</v>
      </c>
      <c r="G4" s="200" t="s">
        <v>205</v>
      </c>
      <c r="H4" s="79" t="s">
        <v>206</v>
      </c>
      <c r="I4" s="79" t="s">
        <v>206</v>
      </c>
      <c r="J4" s="10"/>
      <c r="K4" s="79"/>
      <c r="L4" s="79"/>
      <c r="M4" s="79"/>
      <c r="N4" s="10"/>
      <c r="O4" s="10"/>
      <c r="P4" s="79"/>
      <c r="Q4" s="10"/>
      <c r="R4" s="10"/>
      <c r="S4" s="10"/>
      <c r="T4" s="216" t="s">
        <v>35</v>
      </c>
      <c r="U4" s="79" t="s">
        <v>36</v>
      </c>
      <c r="V4" s="79"/>
      <c r="W4" s="79"/>
      <c r="X4" s="79"/>
      <c r="Y4" s="79"/>
      <c r="Z4" s="79"/>
    </row>
    <row r="5" ht="18" customHeight="1" spans="1:26">
      <c r="A5" s="201"/>
      <c r="B5" s="202"/>
      <c r="C5" s="201"/>
      <c r="D5" s="201"/>
      <c r="E5" s="201"/>
      <c r="F5" s="201"/>
      <c r="G5" s="201"/>
      <c r="H5" s="79" t="s">
        <v>207</v>
      </c>
      <c r="I5" s="79" t="s">
        <v>32</v>
      </c>
      <c r="J5" s="10"/>
      <c r="K5" s="79"/>
      <c r="L5" s="79"/>
      <c r="M5" s="79"/>
      <c r="N5" s="10"/>
      <c r="O5" s="10"/>
      <c r="P5" s="79"/>
      <c r="Q5" s="10" t="s">
        <v>208</v>
      </c>
      <c r="R5" s="10"/>
      <c r="S5" s="10"/>
      <c r="T5" s="200" t="s">
        <v>35</v>
      </c>
      <c r="U5" s="79" t="s">
        <v>36</v>
      </c>
      <c r="V5" s="216" t="s">
        <v>37</v>
      </c>
      <c r="W5" s="79" t="s">
        <v>36</v>
      </c>
      <c r="X5" s="216" t="s">
        <v>39</v>
      </c>
      <c r="Y5" s="216" t="s">
        <v>40</v>
      </c>
      <c r="Z5" s="214" t="s">
        <v>41</v>
      </c>
    </row>
    <row r="6" customHeight="1" spans="1:26">
      <c r="A6" s="203"/>
      <c r="B6" s="203"/>
      <c r="C6" s="203"/>
      <c r="D6" s="203"/>
      <c r="E6" s="203"/>
      <c r="F6" s="203"/>
      <c r="G6" s="203"/>
      <c r="H6" s="203"/>
      <c r="I6" s="213" t="s">
        <v>209</v>
      </c>
      <c r="J6" s="214" t="s">
        <v>210</v>
      </c>
      <c r="K6" s="200" t="s">
        <v>211</v>
      </c>
      <c r="L6" s="200" t="s">
        <v>212</v>
      </c>
      <c r="M6" s="200" t="s">
        <v>213</v>
      </c>
      <c r="N6" s="200" t="s">
        <v>214</v>
      </c>
      <c r="O6" s="200" t="s">
        <v>33</v>
      </c>
      <c r="P6" s="200" t="s">
        <v>34</v>
      </c>
      <c r="Q6" s="200" t="s">
        <v>32</v>
      </c>
      <c r="R6" s="200" t="s">
        <v>33</v>
      </c>
      <c r="S6" s="200" t="s">
        <v>34</v>
      </c>
      <c r="T6" s="203"/>
      <c r="U6" s="200" t="s">
        <v>31</v>
      </c>
      <c r="V6" s="200" t="s">
        <v>37</v>
      </c>
      <c r="W6" s="200" t="s">
        <v>215</v>
      </c>
      <c r="X6" s="200" t="s">
        <v>39</v>
      </c>
      <c r="Y6" s="200" t="s">
        <v>40</v>
      </c>
      <c r="Z6" s="200" t="s">
        <v>41</v>
      </c>
    </row>
    <row r="7" ht="37.5" customHeight="1" spans="1:26">
      <c r="A7" s="204"/>
      <c r="B7" s="204"/>
      <c r="C7" s="204"/>
      <c r="D7" s="204"/>
      <c r="E7" s="204"/>
      <c r="F7" s="204"/>
      <c r="G7" s="204"/>
      <c r="H7" s="204"/>
      <c r="I7" s="62" t="s">
        <v>31</v>
      </c>
      <c r="J7" s="62" t="s">
        <v>216</v>
      </c>
      <c r="K7" s="215" t="s">
        <v>210</v>
      </c>
      <c r="L7" s="215" t="s">
        <v>212</v>
      </c>
      <c r="M7" s="215" t="s">
        <v>213</v>
      </c>
      <c r="N7" s="215" t="s">
        <v>214</v>
      </c>
      <c r="O7" s="215" t="s">
        <v>214</v>
      </c>
      <c r="P7" s="215" t="s">
        <v>214</v>
      </c>
      <c r="Q7" s="215" t="s">
        <v>212</v>
      </c>
      <c r="R7" s="215" t="s">
        <v>213</v>
      </c>
      <c r="S7" s="215" t="s">
        <v>214</v>
      </c>
      <c r="T7" s="215" t="s">
        <v>35</v>
      </c>
      <c r="U7" s="215" t="s">
        <v>31</v>
      </c>
      <c r="V7" s="215" t="s">
        <v>37</v>
      </c>
      <c r="W7" s="215" t="s">
        <v>215</v>
      </c>
      <c r="X7" s="215" t="s">
        <v>39</v>
      </c>
      <c r="Y7" s="215" t="s">
        <v>40</v>
      </c>
      <c r="Z7" s="215" t="s">
        <v>41</v>
      </c>
    </row>
    <row r="8" customHeight="1" spans="1:26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2">
        <v>21</v>
      </c>
      <c r="V8" s="12">
        <v>22</v>
      </c>
      <c r="W8" s="12">
        <v>23</v>
      </c>
      <c r="X8" s="12">
        <v>24</v>
      </c>
      <c r="Y8" s="86">
        <v>25</v>
      </c>
      <c r="Z8" s="217">
        <v>26</v>
      </c>
    </row>
    <row r="9" ht="21" customHeight="1" spans="1:26">
      <c r="A9" s="13" t="s">
        <v>43</v>
      </c>
      <c r="B9" s="205"/>
      <c r="C9" s="205"/>
      <c r="D9" s="205"/>
      <c r="E9" s="205"/>
      <c r="F9" s="205"/>
      <c r="G9" s="205"/>
      <c r="H9" s="15">
        <v>241.629051</v>
      </c>
      <c r="I9" s="15">
        <v>241.629051</v>
      </c>
      <c r="J9" s="15"/>
      <c r="K9" s="15"/>
      <c r="L9" s="15"/>
      <c r="M9" s="15">
        <v>241.629051</v>
      </c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</row>
    <row r="10" ht="23.25" customHeight="1" outlineLevel="1" spans="1:26">
      <c r="A10" s="206" t="s">
        <v>43</v>
      </c>
      <c r="B10" s="13" t="s">
        <v>217</v>
      </c>
      <c r="C10" s="13" t="s">
        <v>218</v>
      </c>
      <c r="D10" s="13" t="s">
        <v>80</v>
      </c>
      <c r="E10" s="13" t="s">
        <v>81</v>
      </c>
      <c r="F10" s="13" t="s">
        <v>219</v>
      </c>
      <c r="G10" s="13" t="s">
        <v>143</v>
      </c>
      <c r="H10" s="15">
        <v>68.8488</v>
      </c>
      <c r="I10" s="15">
        <v>68.8488</v>
      </c>
      <c r="J10" s="15"/>
      <c r="K10" s="15"/>
      <c r="L10" s="15"/>
      <c r="M10" s="15">
        <v>68.8488</v>
      </c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ht="23.25" customHeight="1" outlineLevel="1" spans="1:26">
      <c r="A11" s="206" t="s">
        <v>43</v>
      </c>
      <c r="B11" s="13" t="s">
        <v>217</v>
      </c>
      <c r="C11" s="13" t="s">
        <v>218</v>
      </c>
      <c r="D11" s="13" t="s">
        <v>80</v>
      </c>
      <c r="E11" s="13" t="s">
        <v>81</v>
      </c>
      <c r="F11" s="13" t="s">
        <v>220</v>
      </c>
      <c r="G11" s="13" t="s">
        <v>147</v>
      </c>
      <c r="H11" s="15">
        <v>4.962</v>
      </c>
      <c r="I11" s="15">
        <v>4.962</v>
      </c>
      <c r="J11" s="15"/>
      <c r="K11" s="15"/>
      <c r="L11" s="15"/>
      <c r="M11" s="15">
        <v>4.962</v>
      </c>
      <c r="N11" s="15"/>
      <c r="O11" s="13"/>
      <c r="P11" s="13"/>
      <c r="Q11" s="15"/>
      <c r="R11" s="15"/>
      <c r="S11" s="15"/>
      <c r="T11" s="15"/>
      <c r="U11" s="15"/>
      <c r="V11" s="15"/>
      <c r="W11" s="15"/>
      <c r="X11" s="15"/>
      <c r="Y11" s="15"/>
      <c r="Z11" s="15"/>
    </row>
    <row r="12" ht="23.25" customHeight="1" outlineLevel="1" spans="1:26">
      <c r="A12" s="206" t="s">
        <v>43</v>
      </c>
      <c r="B12" s="13" t="s">
        <v>217</v>
      </c>
      <c r="C12" s="13" t="s">
        <v>218</v>
      </c>
      <c r="D12" s="13" t="s">
        <v>80</v>
      </c>
      <c r="E12" s="13" t="s">
        <v>81</v>
      </c>
      <c r="F12" s="13" t="s">
        <v>221</v>
      </c>
      <c r="G12" s="13" t="s">
        <v>153</v>
      </c>
      <c r="H12" s="15">
        <v>5.7374</v>
      </c>
      <c r="I12" s="15">
        <v>5.7374</v>
      </c>
      <c r="J12" s="15"/>
      <c r="K12" s="15"/>
      <c r="L12" s="15"/>
      <c r="M12" s="15">
        <v>5.7374</v>
      </c>
      <c r="N12" s="15"/>
      <c r="O12" s="13"/>
      <c r="P12" s="13"/>
      <c r="Q12" s="15"/>
      <c r="R12" s="15"/>
      <c r="S12" s="15"/>
      <c r="T12" s="15"/>
      <c r="U12" s="15"/>
      <c r="V12" s="15"/>
      <c r="W12" s="15"/>
      <c r="X12" s="15"/>
      <c r="Y12" s="15"/>
      <c r="Z12" s="15"/>
    </row>
    <row r="13" ht="23.25" customHeight="1" outlineLevel="1" spans="1:26">
      <c r="A13" s="206" t="s">
        <v>43</v>
      </c>
      <c r="B13" s="13" t="s">
        <v>217</v>
      </c>
      <c r="C13" s="13" t="s">
        <v>218</v>
      </c>
      <c r="D13" s="13" t="s">
        <v>80</v>
      </c>
      <c r="E13" s="13" t="s">
        <v>81</v>
      </c>
      <c r="F13" s="13" t="s">
        <v>221</v>
      </c>
      <c r="G13" s="13" t="s">
        <v>153</v>
      </c>
      <c r="H13" s="15">
        <v>48.0048</v>
      </c>
      <c r="I13" s="15">
        <v>48.0048</v>
      </c>
      <c r="J13" s="15"/>
      <c r="K13" s="15"/>
      <c r="L13" s="15"/>
      <c r="M13" s="15">
        <v>48.0048</v>
      </c>
      <c r="N13" s="15"/>
      <c r="O13" s="13"/>
      <c r="P13" s="13"/>
      <c r="Q13" s="15"/>
      <c r="R13" s="15"/>
      <c r="S13" s="15"/>
      <c r="T13" s="15"/>
      <c r="U13" s="15"/>
      <c r="V13" s="15"/>
      <c r="W13" s="15"/>
      <c r="X13" s="15"/>
      <c r="Y13" s="15"/>
      <c r="Z13" s="15"/>
    </row>
    <row r="14" ht="23.25" customHeight="1" outlineLevel="1" spans="1:26">
      <c r="A14" s="206" t="s">
        <v>43</v>
      </c>
      <c r="B14" s="13" t="s">
        <v>217</v>
      </c>
      <c r="C14" s="13" t="s">
        <v>218</v>
      </c>
      <c r="D14" s="13" t="s">
        <v>80</v>
      </c>
      <c r="E14" s="13" t="s">
        <v>81</v>
      </c>
      <c r="F14" s="13" t="s">
        <v>221</v>
      </c>
      <c r="G14" s="13" t="s">
        <v>153</v>
      </c>
      <c r="H14" s="15">
        <v>14.346</v>
      </c>
      <c r="I14" s="15">
        <v>14.346</v>
      </c>
      <c r="J14" s="15"/>
      <c r="K14" s="15"/>
      <c r="L14" s="15"/>
      <c r="M14" s="15">
        <v>14.346</v>
      </c>
      <c r="N14" s="15"/>
      <c r="O14" s="13"/>
      <c r="P14" s="13"/>
      <c r="Q14" s="15"/>
      <c r="R14" s="15"/>
      <c r="S14" s="15"/>
      <c r="T14" s="15"/>
      <c r="U14" s="15"/>
      <c r="V14" s="15"/>
      <c r="W14" s="15"/>
      <c r="X14" s="15"/>
      <c r="Y14" s="15"/>
      <c r="Z14" s="15"/>
    </row>
    <row r="15" ht="23.25" customHeight="1" outlineLevel="1" spans="1:26">
      <c r="A15" s="206" t="s">
        <v>43</v>
      </c>
      <c r="B15" s="13" t="s">
        <v>222</v>
      </c>
      <c r="C15" s="13" t="s">
        <v>223</v>
      </c>
      <c r="D15" s="13" t="s">
        <v>80</v>
      </c>
      <c r="E15" s="13" t="s">
        <v>81</v>
      </c>
      <c r="F15" s="13" t="s">
        <v>221</v>
      </c>
      <c r="G15" s="13" t="s">
        <v>153</v>
      </c>
      <c r="H15" s="15">
        <v>25.2</v>
      </c>
      <c r="I15" s="15">
        <v>25.2</v>
      </c>
      <c r="J15" s="15"/>
      <c r="K15" s="15"/>
      <c r="L15" s="15"/>
      <c r="M15" s="15">
        <v>25.2</v>
      </c>
      <c r="N15" s="15"/>
      <c r="O15" s="13"/>
      <c r="P15" s="13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ht="23.25" customHeight="1" outlineLevel="1" spans="1:26">
      <c r="A16" s="206" t="s">
        <v>43</v>
      </c>
      <c r="B16" s="13" t="s">
        <v>224</v>
      </c>
      <c r="C16" s="13" t="s">
        <v>225</v>
      </c>
      <c r="D16" s="13" t="s">
        <v>63</v>
      </c>
      <c r="E16" s="13" t="s">
        <v>64</v>
      </c>
      <c r="F16" s="13" t="s">
        <v>226</v>
      </c>
      <c r="G16" s="13" t="s">
        <v>156</v>
      </c>
      <c r="H16" s="15">
        <v>25.123041</v>
      </c>
      <c r="I16" s="15">
        <v>25.123041</v>
      </c>
      <c r="J16" s="15"/>
      <c r="K16" s="15"/>
      <c r="L16" s="15"/>
      <c r="M16" s="15">
        <v>25.123041</v>
      </c>
      <c r="N16" s="15"/>
      <c r="O16" s="13"/>
      <c r="P16" s="13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ht="23.25" customHeight="1" outlineLevel="1" spans="1:26">
      <c r="A17" s="206" t="s">
        <v>43</v>
      </c>
      <c r="B17" s="13" t="s">
        <v>227</v>
      </c>
      <c r="C17" s="13" t="s">
        <v>228</v>
      </c>
      <c r="D17" s="13" t="s">
        <v>72</v>
      </c>
      <c r="E17" s="13" t="s">
        <v>73</v>
      </c>
      <c r="F17" s="13" t="s">
        <v>229</v>
      </c>
      <c r="G17" s="13" t="s">
        <v>161</v>
      </c>
      <c r="H17" s="15">
        <v>9.258989</v>
      </c>
      <c r="I17" s="15">
        <v>9.258989</v>
      </c>
      <c r="J17" s="15"/>
      <c r="K17" s="15"/>
      <c r="L17" s="15"/>
      <c r="M17" s="15">
        <v>9.258989</v>
      </c>
      <c r="N17" s="15"/>
      <c r="O17" s="13"/>
      <c r="P17" s="13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ht="23.25" customHeight="1" outlineLevel="1" spans="1:26">
      <c r="A18" s="206" t="s">
        <v>43</v>
      </c>
      <c r="B18" s="13" t="s">
        <v>230</v>
      </c>
      <c r="C18" s="13" t="s">
        <v>231</v>
      </c>
      <c r="D18" s="13" t="s">
        <v>74</v>
      </c>
      <c r="E18" s="13" t="s">
        <v>75</v>
      </c>
      <c r="F18" s="13" t="s">
        <v>232</v>
      </c>
      <c r="G18" s="13" t="s">
        <v>166</v>
      </c>
      <c r="H18" s="15">
        <v>0.544646</v>
      </c>
      <c r="I18" s="15">
        <v>0.544646</v>
      </c>
      <c r="J18" s="15"/>
      <c r="K18" s="15"/>
      <c r="L18" s="15"/>
      <c r="M18" s="15">
        <v>0.544646</v>
      </c>
      <c r="N18" s="15"/>
      <c r="O18" s="13"/>
      <c r="P18" s="13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ht="23.25" customHeight="1" outlineLevel="1" spans="1:26">
      <c r="A19" s="206" t="s">
        <v>43</v>
      </c>
      <c r="B19" s="13" t="s">
        <v>233</v>
      </c>
      <c r="C19" s="13" t="s">
        <v>234</v>
      </c>
      <c r="D19" s="13" t="s">
        <v>67</v>
      </c>
      <c r="E19" s="13" t="s">
        <v>66</v>
      </c>
      <c r="F19" s="13" t="s">
        <v>232</v>
      </c>
      <c r="G19" s="13" t="s">
        <v>166</v>
      </c>
      <c r="H19" s="15">
        <v>0.953131</v>
      </c>
      <c r="I19" s="15">
        <v>0.953131</v>
      </c>
      <c r="J19" s="15"/>
      <c r="K19" s="15"/>
      <c r="L19" s="15"/>
      <c r="M19" s="15">
        <v>0.953131</v>
      </c>
      <c r="N19" s="15"/>
      <c r="O19" s="13"/>
      <c r="P19" s="13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="194" customFormat="1" ht="23.25" customHeight="1" outlineLevel="1" spans="1:26">
      <c r="A20" s="207" t="s">
        <v>43</v>
      </c>
      <c r="B20" s="208" t="s">
        <v>235</v>
      </c>
      <c r="C20" s="208" t="s">
        <v>236</v>
      </c>
      <c r="D20" s="208" t="s">
        <v>74</v>
      </c>
      <c r="E20" s="208" t="s">
        <v>75</v>
      </c>
      <c r="F20" s="208" t="s">
        <v>232</v>
      </c>
      <c r="G20" s="208" t="s">
        <v>166</v>
      </c>
      <c r="H20" s="209">
        <v>0.4256</v>
      </c>
      <c r="I20" s="209">
        <v>0.4256</v>
      </c>
      <c r="J20" s="209"/>
      <c r="K20" s="209"/>
      <c r="L20" s="209"/>
      <c r="M20" s="209">
        <v>0.4256</v>
      </c>
      <c r="N20" s="209"/>
      <c r="O20" s="208"/>
      <c r="P20" s="208"/>
      <c r="Q20" s="209"/>
      <c r="R20" s="209"/>
      <c r="S20" s="209"/>
      <c r="T20" s="209"/>
      <c r="U20" s="209"/>
      <c r="V20" s="209"/>
      <c r="W20" s="209"/>
      <c r="X20" s="209"/>
      <c r="Y20" s="209"/>
      <c r="Z20" s="209"/>
    </row>
    <row r="21" s="194" customFormat="1" ht="23.25" customHeight="1" outlineLevel="1" spans="1:26">
      <c r="A21" s="207" t="s">
        <v>43</v>
      </c>
      <c r="B21" s="208" t="s">
        <v>237</v>
      </c>
      <c r="C21" s="208" t="s">
        <v>238</v>
      </c>
      <c r="D21" s="208" t="s">
        <v>86</v>
      </c>
      <c r="E21" s="208" t="s">
        <v>87</v>
      </c>
      <c r="F21" s="208" t="s">
        <v>239</v>
      </c>
      <c r="G21" s="208" t="s">
        <v>87</v>
      </c>
      <c r="H21" s="209">
        <v>20.06</v>
      </c>
      <c r="I21" s="209">
        <v>20.06</v>
      </c>
      <c r="J21" s="209"/>
      <c r="K21" s="209"/>
      <c r="L21" s="209"/>
      <c r="M21" s="209">
        <v>20.06</v>
      </c>
      <c r="N21" s="209"/>
      <c r="O21" s="208"/>
      <c r="P21" s="208"/>
      <c r="Q21" s="209"/>
      <c r="R21" s="209"/>
      <c r="S21" s="209"/>
      <c r="T21" s="209"/>
      <c r="U21" s="209"/>
      <c r="V21" s="209"/>
      <c r="W21" s="209"/>
      <c r="X21" s="209"/>
      <c r="Y21" s="209"/>
      <c r="Z21" s="209"/>
    </row>
    <row r="22" s="194" customFormat="1" ht="23.25" customHeight="1" outlineLevel="1" spans="1:26">
      <c r="A22" s="207" t="s">
        <v>43</v>
      </c>
      <c r="B22" s="208" t="s">
        <v>240</v>
      </c>
      <c r="C22" s="208" t="s">
        <v>241</v>
      </c>
      <c r="D22" s="208" t="s">
        <v>80</v>
      </c>
      <c r="E22" s="208" t="s">
        <v>81</v>
      </c>
      <c r="F22" s="208" t="s">
        <v>242</v>
      </c>
      <c r="G22" s="208" t="s">
        <v>171</v>
      </c>
      <c r="H22" s="209">
        <v>6.302925</v>
      </c>
      <c r="I22" s="209">
        <v>6.302925</v>
      </c>
      <c r="J22" s="209"/>
      <c r="K22" s="209"/>
      <c r="L22" s="209"/>
      <c r="M22" s="209">
        <v>6.302925</v>
      </c>
      <c r="N22" s="209"/>
      <c r="O22" s="208"/>
      <c r="P22" s="208"/>
      <c r="Q22" s="209"/>
      <c r="R22" s="209"/>
      <c r="S22" s="209"/>
      <c r="T22" s="209"/>
      <c r="U22" s="209"/>
      <c r="V22" s="209"/>
      <c r="W22" s="209"/>
      <c r="X22" s="209"/>
      <c r="Y22" s="209"/>
      <c r="Z22" s="209"/>
    </row>
    <row r="23" s="194" customFormat="1" ht="23.25" customHeight="1" outlineLevel="1" spans="1:26">
      <c r="A23" s="207" t="s">
        <v>43</v>
      </c>
      <c r="B23" s="208" t="s">
        <v>240</v>
      </c>
      <c r="C23" s="208" t="s">
        <v>241</v>
      </c>
      <c r="D23" s="208" t="s">
        <v>80</v>
      </c>
      <c r="E23" s="208" t="s">
        <v>81</v>
      </c>
      <c r="F23" s="208" t="s">
        <v>243</v>
      </c>
      <c r="G23" s="208" t="s">
        <v>172</v>
      </c>
      <c r="H23" s="209">
        <v>4.5</v>
      </c>
      <c r="I23" s="209">
        <v>4.5</v>
      </c>
      <c r="J23" s="209"/>
      <c r="K23" s="209"/>
      <c r="L23" s="209"/>
      <c r="M23" s="209">
        <v>4.5</v>
      </c>
      <c r="N23" s="209"/>
      <c r="O23" s="208"/>
      <c r="P23" s="208"/>
      <c r="Q23" s="209"/>
      <c r="R23" s="209"/>
      <c r="S23" s="209"/>
      <c r="T23" s="209"/>
      <c r="U23" s="209"/>
      <c r="V23" s="209"/>
      <c r="W23" s="209"/>
      <c r="X23" s="209"/>
      <c r="Y23" s="209"/>
      <c r="Z23" s="209"/>
    </row>
    <row r="24" s="194" customFormat="1" ht="23.25" customHeight="1" outlineLevel="1" spans="1:26">
      <c r="A24" s="207" t="s">
        <v>43</v>
      </c>
      <c r="B24" s="208" t="s">
        <v>244</v>
      </c>
      <c r="C24" s="208" t="s">
        <v>245</v>
      </c>
      <c r="D24" s="208" t="s">
        <v>61</v>
      </c>
      <c r="E24" s="208" t="s">
        <v>62</v>
      </c>
      <c r="F24" s="208" t="s">
        <v>242</v>
      </c>
      <c r="G24" s="208" t="s">
        <v>171</v>
      </c>
      <c r="H24" s="209">
        <v>0.092597</v>
      </c>
      <c r="I24" s="209">
        <v>0.092597</v>
      </c>
      <c r="J24" s="209"/>
      <c r="K24" s="209"/>
      <c r="L24" s="209"/>
      <c r="M24" s="209">
        <v>0.092597</v>
      </c>
      <c r="N24" s="209"/>
      <c r="O24" s="208"/>
      <c r="P24" s="208"/>
      <c r="Q24" s="209"/>
      <c r="R24" s="209"/>
      <c r="S24" s="209"/>
      <c r="T24" s="209"/>
      <c r="U24" s="209"/>
      <c r="V24" s="209"/>
      <c r="W24" s="209"/>
      <c r="X24" s="209"/>
      <c r="Y24" s="209"/>
      <c r="Z24" s="209"/>
    </row>
    <row r="25" s="194" customFormat="1" ht="23.25" customHeight="1" outlineLevel="1" spans="1:26">
      <c r="A25" s="207" t="s">
        <v>43</v>
      </c>
      <c r="B25" s="208" t="s">
        <v>246</v>
      </c>
      <c r="C25" s="208" t="s">
        <v>154</v>
      </c>
      <c r="D25" s="208" t="s">
        <v>80</v>
      </c>
      <c r="E25" s="208" t="s">
        <v>81</v>
      </c>
      <c r="F25" s="208" t="s">
        <v>247</v>
      </c>
      <c r="G25" s="208" t="s">
        <v>154</v>
      </c>
      <c r="H25" s="209">
        <v>1.1</v>
      </c>
      <c r="I25" s="209">
        <v>1.1</v>
      </c>
      <c r="J25" s="209"/>
      <c r="K25" s="209"/>
      <c r="L25" s="209"/>
      <c r="M25" s="209">
        <v>1.1</v>
      </c>
      <c r="N25" s="209"/>
      <c r="O25" s="208"/>
      <c r="P25" s="208"/>
      <c r="Q25" s="209"/>
      <c r="R25" s="209"/>
      <c r="S25" s="209"/>
      <c r="T25" s="209"/>
      <c r="U25" s="209"/>
      <c r="V25" s="209"/>
      <c r="W25" s="209"/>
      <c r="X25" s="209"/>
      <c r="Y25" s="209"/>
      <c r="Z25" s="209"/>
    </row>
    <row r="26" s="194" customFormat="1" ht="23.25" customHeight="1" outlineLevel="1" spans="1:26">
      <c r="A26" s="207" t="s">
        <v>43</v>
      </c>
      <c r="B26" s="208" t="s">
        <v>248</v>
      </c>
      <c r="C26" s="208" t="s">
        <v>176</v>
      </c>
      <c r="D26" s="208" t="s">
        <v>80</v>
      </c>
      <c r="E26" s="208" t="s">
        <v>81</v>
      </c>
      <c r="F26" s="208" t="s">
        <v>249</v>
      </c>
      <c r="G26" s="208" t="s">
        <v>176</v>
      </c>
      <c r="H26" s="209">
        <v>2.723232</v>
      </c>
      <c r="I26" s="209">
        <v>2.723232</v>
      </c>
      <c r="J26" s="209"/>
      <c r="K26" s="209"/>
      <c r="L26" s="209"/>
      <c r="M26" s="209">
        <v>2.723232</v>
      </c>
      <c r="N26" s="209"/>
      <c r="O26" s="208"/>
      <c r="P26" s="208"/>
      <c r="Q26" s="209"/>
      <c r="R26" s="209"/>
      <c r="S26" s="209"/>
      <c r="T26" s="209"/>
      <c r="U26" s="209"/>
      <c r="V26" s="209"/>
      <c r="W26" s="209"/>
      <c r="X26" s="209"/>
      <c r="Y26" s="209"/>
      <c r="Z26" s="209"/>
    </row>
    <row r="27" ht="23.25" customHeight="1" outlineLevel="1" spans="1:26">
      <c r="A27" s="206" t="s">
        <v>43</v>
      </c>
      <c r="B27" s="13" t="s">
        <v>248</v>
      </c>
      <c r="C27" s="13" t="s">
        <v>176</v>
      </c>
      <c r="D27" s="13" t="s">
        <v>61</v>
      </c>
      <c r="E27" s="13" t="s">
        <v>62</v>
      </c>
      <c r="F27" s="13" t="s">
        <v>249</v>
      </c>
      <c r="G27" s="13" t="s">
        <v>176</v>
      </c>
      <c r="H27" s="15">
        <v>0.208181</v>
      </c>
      <c r="I27" s="15">
        <v>0.208181</v>
      </c>
      <c r="J27" s="15"/>
      <c r="K27" s="15"/>
      <c r="L27" s="15"/>
      <c r="M27" s="15">
        <v>0.208181</v>
      </c>
      <c r="N27" s="15"/>
      <c r="O27" s="13"/>
      <c r="P27" s="13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ht="23.25" customHeight="1" outlineLevel="1" spans="1:26">
      <c r="A28" s="206" t="s">
        <v>43</v>
      </c>
      <c r="B28" s="13" t="s">
        <v>250</v>
      </c>
      <c r="C28" s="13" t="s">
        <v>178</v>
      </c>
      <c r="D28" s="13" t="s">
        <v>80</v>
      </c>
      <c r="E28" s="13" t="s">
        <v>81</v>
      </c>
      <c r="F28" s="13" t="s">
        <v>251</v>
      </c>
      <c r="G28" s="13" t="s">
        <v>178</v>
      </c>
      <c r="H28" s="15">
        <v>3.03164</v>
      </c>
      <c r="I28" s="15">
        <v>3.03164</v>
      </c>
      <c r="J28" s="15"/>
      <c r="K28" s="15"/>
      <c r="L28" s="15"/>
      <c r="M28" s="15">
        <v>3.03164</v>
      </c>
      <c r="N28" s="15"/>
      <c r="O28" s="13"/>
      <c r="P28" s="13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ht="23.25" customHeight="1" outlineLevel="1" spans="1:26">
      <c r="A29" s="206" t="s">
        <v>43</v>
      </c>
      <c r="B29" s="13" t="s">
        <v>250</v>
      </c>
      <c r="C29" s="13" t="s">
        <v>178</v>
      </c>
      <c r="D29" s="13" t="s">
        <v>61</v>
      </c>
      <c r="E29" s="13" t="s">
        <v>62</v>
      </c>
      <c r="F29" s="13" t="s">
        <v>251</v>
      </c>
      <c r="G29" s="13" t="s">
        <v>178</v>
      </c>
      <c r="H29" s="15">
        <v>0.207027</v>
      </c>
      <c r="I29" s="15">
        <v>0.207027</v>
      </c>
      <c r="J29" s="15"/>
      <c r="K29" s="15"/>
      <c r="L29" s="15"/>
      <c r="M29" s="15">
        <v>0.207027</v>
      </c>
      <c r="N29" s="15"/>
      <c r="O29" s="13"/>
      <c r="P29" s="13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ht="17.25" customHeight="1" spans="1:26">
      <c r="A30" s="210" t="s">
        <v>88</v>
      </c>
      <c r="B30" s="211"/>
      <c r="C30" s="211"/>
      <c r="D30" s="211"/>
      <c r="E30" s="211"/>
      <c r="F30" s="211"/>
      <c r="G30" s="212"/>
      <c r="H30" s="15">
        <v>241.629051</v>
      </c>
      <c r="I30" s="15">
        <v>241.629051</v>
      </c>
      <c r="J30" s="15"/>
      <c r="K30" s="15"/>
      <c r="L30" s="15"/>
      <c r="M30" s="15">
        <v>241.629051</v>
      </c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2"/>
  <sheetViews>
    <sheetView workbookViewId="0">
      <selection activeCell="A12" sqref="A12:D12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416666666667" customWidth="1"/>
    <col min="4" max="4" width="23.8583333333333" customWidth="1"/>
    <col min="5" max="5" width="11.1416666666667" customWidth="1"/>
    <col min="6" max="6" width="17.7083333333333" customWidth="1"/>
    <col min="7" max="7" width="9.85833333333333" customWidth="1"/>
    <col min="8" max="8" width="17.7083333333333" customWidth="1"/>
    <col min="9" max="10" width="10.7083333333333" customWidth="1"/>
    <col min="11" max="11" width="11" customWidth="1"/>
    <col min="12" max="14" width="12.2833333333333" customWidth="1"/>
    <col min="15" max="15" width="12.7083333333333" customWidth="1"/>
    <col min="16" max="17" width="11.1416666666667" customWidth="1"/>
    <col min="19" max="19" width="10.2833333333333" customWidth="1"/>
    <col min="20" max="21" width="11.8583333333333" customWidth="1"/>
    <col min="22" max="22" width="11.7083333333333" customWidth="1"/>
    <col min="23" max="23" width="10.2833333333333" customWidth="1"/>
  </cols>
  <sheetData>
    <row r="1" ht="13.5" customHeight="1" spans="2:23">
      <c r="B1" s="188"/>
      <c r="E1" s="1"/>
      <c r="F1" s="1"/>
      <c r="G1" s="1"/>
      <c r="H1" s="1"/>
      <c r="U1" s="188"/>
      <c r="W1" s="193" t="s">
        <v>252</v>
      </c>
    </row>
    <row r="2" ht="27.75" customHeight="1" spans="1:23">
      <c r="A2" s="3" t="s">
        <v>253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3.5" customHeight="1" spans="1:23">
      <c r="A3" s="4" t="str">
        <f>"单位名称："&amp;"曲靖市交通工程质量安全监督站"</f>
        <v>单位名称：曲靖市交通工程质量安全监督站</v>
      </c>
      <c r="B3" s="5"/>
      <c r="C3" s="5"/>
      <c r="D3" s="5"/>
      <c r="E3" s="5"/>
      <c r="F3" s="5"/>
      <c r="G3" s="5"/>
      <c r="H3" s="5"/>
      <c r="I3" s="6"/>
      <c r="J3" s="6"/>
      <c r="K3" s="6"/>
      <c r="L3" s="6"/>
      <c r="M3" s="6"/>
      <c r="N3" s="6"/>
      <c r="O3" s="6"/>
      <c r="P3" s="6"/>
      <c r="Q3" s="6"/>
      <c r="U3" s="188"/>
      <c r="W3" s="349" t="s">
        <v>2</v>
      </c>
    </row>
    <row r="4" ht="21.75" customHeight="1" spans="1:23">
      <c r="A4" s="8" t="s">
        <v>254</v>
      </c>
      <c r="B4" s="9" t="s">
        <v>200</v>
      </c>
      <c r="C4" s="8" t="s">
        <v>201</v>
      </c>
      <c r="D4" s="8" t="s">
        <v>199</v>
      </c>
      <c r="E4" s="9" t="s">
        <v>202</v>
      </c>
      <c r="F4" s="9" t="s">
        <v>203</v>
      </c>
      <c r="G4" s="9" t="s">
        <v>255</v>
      </c>
      <c r="H4" s="9" t="s">
        <v>256</v>
      </c>
      <c r="I4" s="10" t="s">
        <v>29</v>
      </c>
      <c r="J4" s="10" t="s">
        <v>257</v>
      </c>
      <c r="K4" s="10"/>
      <c r="L4" s="10"/>
      <c r="M4" s="10"/>
      <c r="N4" s="10" t="s">
        <v>208</v>
      </c>
      <c r="O4" s="10"/>
      <c r="P4" s="10"/>
      <c r="Q4" s="9" t="s">
        <v>35</v>
      </c>
      <c r="R4" s="10" t="s">
        <v>36</v>
      </c>
      <c r="S4" s="10"/>
      <c r="T4" s="10"/>
      <c r="U4" s="10"/>
      <c r="V4" s="10"/>
      <c r="W4" s="10"/>
    </row>
    <row r="5" ht="21.75" customHeight="1" spans="1:23">
      <c r="A5" s="8"/>
      <c r="B5" s="10"/>
      <c r="C5" s="8"/>
      <c r="D5" s="8"/>
      <c r="E5" s="189"/>
      <c r="F5" s="189"/>
      <c r="G5" s="189"/>
      <c r="H5" s="189"/>
      <c r="I5" s="10"/>
      <c r="J5" s="191" t="s">
        <v>32</v>
      </c>
      <c r="K5" s="10"/>
      <c r="L5" s="9" t="s">
        <v>33</v>
      </c>
      <c r="M5" s="9" t="s">
        <v>34</v>
      </c>
      <c r="N5" s="9" t="s">
        <v>32</v>
      </c>
      <c r="O5" s="9" t="s">
        <v>33</v>
      </c>
      <c r="P5" s="9" t="s">
        <v>34</v>
      </c>
      <c r="Q5" s="189"/>
      <c r="R5" s="9" t="s">
        <v>31</v>
      </c>
      <c r="S5" s="9" t="s">
        <v>37</v>
      </c>
      <c r="T5" s="9" t="s">
        <v>215</v>
      </c>
      <c r="U5" s="9" t="s">
        <v>39</v>
      </c>
      <c r="V5" s="9" t="s">
        <v>40</v>
      </c>
      <c r="W5" s="9" t="s">
        <v>41</v>
      </c>
    </row>
    <row r="6" ht="21" customHeight="1" spans="1:23">
      <c r="A6" s="10"/>
      <c r="B6" s="10"/>
      <c r="C6" s="10"/>
      <c r="D6" s="10"/>
      <c r="E6" s="10"/>
      <c r="F6" s="10"/>
      <c r="G6" s="10"/>
      <c r="H6" s="10"/>
      <c r="I6" s="10"/>
      <c r="J6" s="192" t="s">
        <v>31</v>
      </c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ht="39.75" customHeight="1" spans="1:23">
      <c r="A7" s="8"/>
      <c r="B7" s="10"/>
      <c r="C7" s="8"/>
      <c r="D7" s="8"/>
      <c r="E7" s="9"/>
      <c r="F7" s="9"/>
      <c r="G7" s="9"/>
      <c r="H7" s="9"/>
      <c r="I7" s="10"/>
      <c r="J7" s="52" t="s">
        <v>31</v>
      </c>
      <c r="K7" s="52" t="s">
        <v>258</v>
      </c>
      <c r="L7" s="9"/>
      <c r="M7" s="9"/>
      <c r="N7" s="9"/>
      <c r="O7" s="9"/>
      <c r="P7" s="9"/>
      <c r="Q7" s="9"/>
      <c r="R7" s="9"/>
      <c r="S7" s="9"/>
      <c r="T7" s="9"/>
      <c r="U7" s="10"/>
      <c r="V7" s="9"/>
      <c r="W7" s="9"/>
    </row>
    <row r="8" ht="15" customHeight="1" spans="1:23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2">
        <v>12</v>
      </c>
      <c r="M8" s="12">
        <v>13</v>
      </c>
      <c r="N8" s="12">
        <v>14</v>
      </c>
      <c r="O8" s="12">
        <v>15</v>
      </c>
      <c r="P8" s="12">
        <v>16</v>
      </c>
      <c r="Q8" s="12">
        <v>17</v>
      </c>
      <c r="R8" s="12">
        <v>18</v>
      </c>
      <c r="S8" s="12">
        <v>19</v>
      </c>
      <c r="T8" s="12">
        <v>20</v>
      </c>
      <c r="U8" s="11">
        <v>21</v>
      </c>
      <c r="V8" s="11">
        <v>22</v>
      </c>
      <c r="W8" s="11">
        <v>23</v>
      </c>
    </row>
    <row r="9" ht="21" customHeight="1" spans="1:23">
      <c r="A9" s="14"/>
      <c r="B9" s="14"/>
      <c r="C9" s="13"/>
      <c r="D9" s="14"/>
      <c r="E9" s="14"/>
      <c r="F9" s="14"/>
      <c r="G9" s="14"/>
      <c r="H9" s="14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ht="23.25" customHeight="1" spans="1:23">
      <c r="A10" s="17"/>
      <c r="B10" s="17"/>
      <c r="C10" s="17"/>
      <c r="D10" s="17"/>
      <c r="E10" s="17"/>
      <c r="F10" s="17"/>
      <c r="G10" s="17"/>
      <c r="H10" s="17"/>
      <c r="I10" s="81"/>
      <c r="J10" s="81"/>
      <c r="K10" s="81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ht="18.75" customHeight="1" spans="1:23">
      <c r="A11" s="190" t="s">
        <v>88</v>
      </c>
      <c r="B11" s="39"/>
      <c r="C11" s="39"/>
      <c r="D11" s="39"/>
      <c r="E11" s="39"/>
      <c r="F11" s="39"/>
      <c r="G11" s="39"/>
      <c r="H11" s="40"/>
      <c r="I11" s="83"/>
      <c r="J11" s="83"/>
      <c r="K11" s="83"/>
      <c r="L11" s="21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ht="22" customHeight="1" spans="1:10">
      <c r="A12" s="22" t="s">
        <v>259</v>
      </c>
      <c r="B12" s="22"/>
      <c r="C12" s="22"/>
      <c r="D12" s="22"/>
      <c r="E12" s="41"/>
      <c r="F12" s="41"/>
      <c r="G12" s="41"/>
      <c r="H12" s="41"/>
      <c r="I12" s="41"/>
      <c r="J12" s="41"/>
    </row>
  </sheetData>
  <mergeCells count="30">
    <mergeCell ref="A2:W2"/>
    <mergeCell ref="A3:H3"/>
    <mergeCell ref="J4:M4"/>
    <mergeCell ref="N4:P4"/>
    <mergeCell ref="R4:W4"/>
    <mergeCell ref="A11:H11"/>
    <mergeCell ref="A12:D12"/>
    <mergeCell ref="E12:J1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fitToWidth="0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28"/>
  <sheetViews>
    <sheetView topLeftCell="A13" workbookViewId="0">
      <selection activeCell="G16" sqref="G16"/>
    </sheetView>
  </sheetViews>
  <sheetFormatPr defaultColWidth="9.14166666666667" defaultRowHeight="12" customHeight="1"/>
  <cols>
    <col min="1" max="1" width="9.75833333333333" customWidth="1"/>
    <col min="2" max="2" width="23.375" customWidth="1"/>
    <col min="3" max="3" width="31.2583333333333" customWidth="1"/>
    <col min="4" max="4" width="20.575" customWidth="1"/>
    <col min="5" max="5" width="20.1416666666667" customWidth="1"/>
    <col min="6" max="6" width="26.875" customWidth="1"/>
    <col min="7" max="7" width="9.85833333333333" customWidth="1"/>
    <col min="8" max="8" width="19" customWidth="1"/>
    <col min="9" max="9" width="12.575" customWidth="1"/>
    <col min="10" max="10" width="12.2833333333333" customWidth="1"/>
    <col min="11" max="11" width="32.2583333333333" customWidth="1"/>
  </cols>
  <sheetData>
    <row r="1" customHeight="1" spans="11:11">
      <c r="K1" s="68" t="s">
        <v>260</v>
      </c>
    </row>
    <row r="2" ht="28.5" customHeight="1" spans="2:11">
      <c r="B2" s="57" t="s">
        <v>261</v>
      </c>
      <c r="C2" s="3"/>
      <c r="D2" s="3"/>
      <c r="E2" s="3"/>
      <c r="F2" s="3"/>
      <c r="G2" s="58"/>
      <c r="H2" s="3"/>
      <c r="I2" s="58"/>
      <c r="J2" s="58"/>
      <c r="K2" s="3"/>
    </row>
    <row r="3" ht="17.25" customHeight="1" spans="1:2">
      <c r="A3" t="str">
        <f>"单位名称："&amp;"曲靖市交通工程质量安全监督站"</f>
        <v>单位名称：曲靖市交通工程质量安全监督站</v>
      </c>
      <c r="B3" s="4"/>
    </row>
    <row r="4" ht="44.25" customHeight="1" spans="1:11">
      <c r="A4" s="170" t="s">
        <v>200</v>
      </c>
      <c r="B4" s="52" t="s">
        <v>262</v>
      </c>
      <c r="C4" s="52" t="s">
        <v>263</v>
      </c>
      <c r="D4" s="52" t="s">
        <v>264</v>
      </c>
      <c r="E4" s="52" t="s">
        <v>265</v>
      </c>
      <c r="F4" s="52" t="s">
        <v>266</v>
      </c>
      <c r="G4" s="59" t="s">
        <v>267</v>
      </c>
      <c r="H4" s="52" t="s">
        <v>268</v>
      </c>
      <c r="I4" s="59" t="s">
        <v>269</v>
      </c>
      <c r="J4" s="59" t="s">
        <v>270</v>
      </c>
      <c r="K4" s="52" t="s">
        <v>271</v>
      </c>
    </row>
    <row r="5" ht="18.75" customHeight="1" spans="1:11">
      <c r="A5" s="171">
        <v>1</v>
      </c>
      <c r="B5" s="172">
        <v>2</v>
      </c>
      <c r="C5" s="172">
        <v>3</v>
      </c>
      <c r="D5" s="172">
        <v>4</v>
      </c>
      <c r="E5" s="172">
        <v>5</v>
      </c>
      <c r="F5" s="172">
        <v>6</v>
      </c>
      <c r="G5" s="173">
        <v>7</v>
      </c>
      <c r="H5" s="172">
        <v>8</v>
      </c>
      <c r="I5" s="173">
        <v>9</v>
      </c>
      <c r="J5" s="173">
        <v>10</v>
      </c>
      <c r="K5" s="172">
        <v>11</v>
      </c>
    </row>
    <row r="6" ht="54.75" customHeight="1" spans="1:11">
      <c r="A6" s="174" t="s">
        <v>272</v>
      </c>
      <c r="B6" s="175" t="s">
        <v>43</v>
      </c>
      <c r="C6" s="176" t="s">
        <v>273</v>
      </c>
      <c r="D6" s="177" t="s">
        <v>274</v>
      </c>
      <c r="E6" s="177" t="s">
        <v>275</v>
      </c>
      <c r="F6" s="178" t="s">
        <v>275</v>
      </c>
      <c r="G6" s="101"/>
      <c r="H6" s="352" t="s">
        <v>276</v>
      </c>
      <c r="I6" s="101" t="s">
        <v>275</v>
      </c>
      <c r="J6" s="101"/>
      <c r="K6" s="178"/>
    </row>
    <row r="7" ht="54.75" customHeight="1" spans="1:11">
      <c r="A7" s="179"/>
      <c r="B7" s="180"/>
      <c r="C7" s="181"/>
      <c r="D7" s="182" t="s">
        <v>274</v>
      </c>
      <c r="E7" s="182" t="s">
        <v>277</v>
      </c>
      <c r="F7" s="103" t="s">
        <v>275</v>
      </c>
      <c r="G7" s="182"/>
      <c r="H7" s="353" t="s">
        <v>276</v>
      </c>
      <c r="I7" s="182" t="s">
        <v>275</v>
      </c>
      <c r="J7" s="182"/>
      <c r="K7" s="103"/>
    </row>
    <row r="8" ht="54.75" customHeight="1" spans="1:11">
      <c r="A8" s="183"/>
      <c r="B8" s="180"/>
      <c r="C8" s="181"/>
      <c r="D8" s="184" t="s">
        <v>274</v>
      </c>
      <c r="E8" s="182" t="s">
        <v>277</v>
      </c>
      <c r="F8" s="185" t="s">
        <v>278</v>
      </c>
      <c r="G8" s="111" t="s">
        <v>279</v>
      </c>
      <c r="H8" s="354" t="s">
        <v>124</v>
      </c>
      <c r="I8" s="111" t="s">
        <v>280</v>
      </c>
      <c r="J8" s="111" t="s">
        <v>281</v>
      </c>
      <c r="K8" s="184" t="s">
        <v>282</v>
      </c>
    </row>
    <row r="9" ht="54.75" customHeight="1" spans="1:11">
      <c r="A9" s="183"/>
      <c r="B9" s="180"/>
      <c r="C9" s="181"/>
      <c r="D9" s="184" t="s">
        <v>274</v>
      </c>
      <c r="E9" s="182" t="s">
        <v>277</v>
      </c>
      <c r="F9" s="185" t="s">
        <v>283</v>
      </c>
      <c r="G9" s="111" t="s">
        <v>279</v>
      </c>
      <c r="H9" s="354" t="s">
        <v>106</v>
      </c>
      <c r="I9" s="111" t="s">
        <v>280</v>
      </c>
      <c r="J9" s="111" t="s">
        <v>281</v>
      </c>
      <c r="K9" s="184" t="s">
        <v>282</v>
      </c>
    </row>
    <row r="10" ht="54.75" customHeight="1" spans="1:11">
      <c r="A10" s="183"/>
      <c r="B10" s="180"/>
      <c r="C10" s="181"/>
      <c r="D10" s="184" t="s">
        <v>274</v>
      </c>
      <c r="E10" s="182" t="s">
        <v>277</v>
      </c>
      <c r="F10" s="185" t="s">
        <v>284</v>
      </c>
      <c r="G10" s="111" t="s">
        <v>279</v>
      </c>
      <c r="H10" s="354" t="s">
        <v>105</v>
      </c>
      <c r="I10" s="111" t="s">
        <v>280</v>
      </c>
      <c r="J10" s="111" t="s">
        <v>281</v>
      </c>
      <c r="K10" s="184" t="s">
        <v>282</v>
      </c>
    </row>
    <row r="11" ht="54.75" customHeight="1" spans="1:11">
      <c r="A11" s="183"/>
      <c r="B11" s="180"/>
      <c r="C11" s="181"/>
      <c r="D11" s="184" t="s">
        <v>274</v>
      </c>
      <c r="E11" s="182" t="s">
        <v>277</v>
      </c>
      <c r="F11" s="185" t="s">
        <v>285</v>
      </c>
      <c r="G11" s="111" t="s">
        <v>279</v>
      </c>
      <c r="H11" s="354" t="s">
        <v>105</v>
      </c>
      <c r="I11" s="111" t="s">
        <v>280</v>
      </c>
      <c r="J11" s="111" t="s">
        <v>281</v>
      </c>
      <c r="K11" s="184" t="s">
        <v>282</v>
      </c>
    </row>
    <row r="12" ht="54.75" customHeight="1" spans="1:11">
      <c r="A12" s="183"/>
      <c r="B12" s="180"/>
      <c r="C12" s="181"/>
      <c r="D12" s="184" t="s">
        <v>274</v>
      </c>
      <c r="E12" s="182" t="s">
        <v>277</v>
      </c>
      <c r="F12" s="185" t="s">
        <v>286</v>
      </c>
      <c r="G12" s="111" t="s">
        <v>279</v>
      </c>
      <c r="H12" s="354" t="s">
        <v>106</v>
      </c>
      <c r="I12" s="111" t="s">
        <v>280</v>
      </c>
      <c r="J12" s="111" t="s">
        <v>281</v>
      </c>
      <c r="K12" s="184" t="s">
        <v>282</v>
      </c>
    </row>
    <row r="13" ht="54.75" customHeight="1" spans="1:11">
      <c r="A13" s="183"/>
      <c r="B13" s="180"/>
      <c r="C13" s="181"/>
      <c r="D13" s="184" t="s">
        <v>274</v>
      </c>
      <c r="E13" s="182" t="s">
        <v>277</v>
      </c>
      <c r="F13" s="185" t="s">
        <v>287</v>
      </c>
      <c r="G13" s="111" t="s">
        <v>279</v>
      </c>
      <c r="H13" s="354" t="s">
        <v>106</v>
      </c>
      <c r="I13" s="111" t="s">
        <v>280</v>
      </c>
      <c r="J13" s="111" t="s">
        <v>281</v>
      </c>
      <c r="K13" s="184" t="s">
        <v>282</v>
      </c>
    </row>
    <row r="14" ht="54.75" customHeight="1" spans="1:11">
      <c r="A14" s="183"/>
      <c r="B14" s="180"/>
      <c r="C14" s="181"/>
      <c r="D14" s="184" t="s">
        <v>274</v>
      </c>
      <c r="E14" s="184" t="s">
        <v>288</v>
      </c>
      <c r="F14" s="185" t="s">
        <v>275</v>
      </c>
      <c r="G14" s="111"/>
      <c r="H14" s="354" t="s">
        <v>276</v>
      </c>
      <c r="I14" s="111" t="s">
        <v>275</v>
      </c>
      <c r="J14" s="111"/>
      <c r="K14" s="184" t="s">
        <v>276</v>
      </c>
    </row>
    <row r="15" ht="54.75" customHeight="1" spans="1:11">
      <c r="A15" s="183"/>
      <c r="B15" s="180"/>
      <c r="C15" s="181"/>
      <c r="D15" s="184" t="s">
        <v>274</v>
      </c>
      <c r="E15" s="184" t="s">
        <v>288</v>
      </c>
      <c r="F15" s="185" t="s">
        <v>289</v>
      </c>
      <c r="G15" s="111" t="s">
        <v>290</v>
      </c>
      <c r="H15" s="354" t="s">
        <v>291</v>
      </c>
      <c r="I15" s="111" t="s">
        <v>292</v>
      </c>
      <c r="J15" s="111" t="s">
        <v>281</v>
      </c>
      <c r="K15" s="184" t="s">
        <v>282</v>
      </c>
    </row>
    <row r="16" ht="54.75" customHeight="1" spans="1:11">
      <c r="A16" s="183"/>
      <c r="B16" s="180"/>
      <c r="C16" s="181"/>
      <c r="D16" s="184" t="s">
        <v>274</v>
      </c>
      <c r="E16" s="184" t="s">
        <v>293</v>
      </c>
      <c r="F16" s="185" t="s">
        <v>275</v>
      </c>
      <c r="G16" s="111"/>
      <c r="H16" s="354" t="s">
        <v>276</v>
      </c>
      <c r="I16" s="111" t="s">
        <v>275</v>
      </c>
      <c r="J16" s="111"/>
      <c r="K16" s="184" t="s">
        <v>276</v>
      </c>
    </row>
    <row r="17" ht="54.75" customHeight="1" spans="1:11">
      <c r="A17" s="183"/>
      <c r="B17" s="180"/>
      <c r="C17" s="181"/>
      <c r="D17" s="184" t="s">
        <v>274</v>
      </c>
      <c r="E17" s="184" t="s">
        <v>293</v>
      </c>
      <c r="F17" s="185" t="s">
        <v>294</v>
      </c>
      <c r="G17" s="111" t="s">
        <v>290</v>
      </c>
      <c r="H17" s="354" t="s">
        <v>291</v>
      </c>
      <c r="I17" s="111" t="s">
        <v>292</v>
      </c>
      <c r="J17" s="111" t="s">
        <v>281</v>
      </c>
      <c r="K17" s="184" t="s">
        <v>282</v>
      </c>
    </row>
    <row r="18" ht="54.75" customHeight="1" spans="1:11">
      <c r="A18" s="183"/>
      <c r="B18" s="180"/>
      <c r="C18" s="181"/>
      <c r="D18" s="184" t="s">
        <v>295</v>
      </c>
      <c r="E18" s="184" t="s">
        <v>275</v>
      </c>
      <c r="F18" s="185" t="s">
        <v>275</v>
      </c>
      <c r="G18" s="111"/>
      <c r="H18" s="354" t="s">
        <v>276</v>
      </c>
      <c r="I18" s="111" t="s">
        <v>275</v>
      </c>
      <c r="J18" s="111"/>
      <c r="K18" s="184" t="s">
        <v>276</v>
      </c>
    </row>
    <row r="19" ht="54.75" customHeight="1" spans="1:11">
      <c r="A19" s="183"/>
      <c r="B19" s="180"/>
      <c r="C19" s="181"/>
      <c r="D19" s="184" t="s">
        <v>295</v>
      </c>
      <c r="E19" s="184" t="s">
        <v>296</v>
      </c>
      <c r="F19" s="185" t="s">
        <v>275</v>
      </c>
      <c r="G19" s="111"/>
      <c r="H19" s="354" t="s">
        <v>276</v>
      </c>
      <c r="I19" s="111" t="s">
        <v>275</v>
      </c>
      <c r="J19" s="111"/>
      <c r="K19" s="184" t="s">
        <v>276</v>
      </c>
    </row>
    <row r="20" ht="54.75" customHeight="1" spans="1:11">
      <c r="A20" s="183"/>
      <c r="B20" s="180"/>
      <c r="C20" s="181"/>
      <c r="D20" s="184" t="s">
        <v>295</v>
      </c>
      <c r="E20" s="184" t="s">
        <v>296</v>
      </c>
      <c r="F20" s="185" t="s">
        <v>297</v>
      </c>
      <c r="G20" s="111" t="s">
        <v>290</v>
      </c>
      <c r="H20" s="354" t="s">
        <v>298</v>
      </c>
      <c r="I20" s="111" t="s">
        <v>292</v>
      </c>
      <c r="J20" s="111" t="s">
        <v>281</v>
      </c>
      <c r="K20" s="184" t="s">
        <v>299</v>
      </c>
    </row>
    <row r="21" ht="54.75" customHeight="1" spans="1:11">
      <c r="A21" s="183"/>
      <c r="B21" s="180"/>
      <c r="C21" s="181"/>
      <c r="D21" s="184" t="s">
        <v>295</v>
      </c>
      <c r="E21" s="184" t="s">
        <v>300</v>
      </c>
      <c r="F21" s="185" t="s">
        <v>275</v>
      </c>
      <c r="G21" s="111"/>
      <c r="H21" s="354" t="s">
        <v>276</v>
      </c>
      <c r="I21" s="111" t="s">
        <v>275</v>
      </c>
      <c r="J21" s="111"/>
      <c r="K21" s="184" t="s">
        <v>276</v>
      </c>
    </row>
    <row r="22" ht="54.75" customHeight="1" spans="1:11">
      <c r="A22" s="183"/>
      <c r="B22" s="180"/>
      <c r="C22" s="181"/>
      <c r="D22" s="184" t="s">
        <v>295</v>
      </c>
      <c r="E22" s="184" t="s">
        <v>300</v>
      </c>
      <c r="F22" s="185" t="s">
        <v>301</v>
      </c>
      <c r="G22" s="111" t="s">
        <v>279</v>
      </c>
      <c r="H22" s="354" t="s">
        <v>302</v>
      </c>
      <c r="I22" s="111" t="s">
        <v>292</v>
      </c>
      <c r="J22" s="111" t="s">
        <v>281</v>
      </c>
      <c r="K22" s="184" t="s">
        <v>303</v>
      </c>
    </row>
    <row r="23" ht="54.75" customHeight="1" spans="1:11">
      <c r="A23" s="183"/>
      <c r="B23" s="180"/>
      <c r="C23" s="181"/>
      <c r="D23" s="184" t="s">
        <v>295</v>
      </c>
      <c r="E23" s="184" t="s">
        <v>304</v>
      </c>
      <c r="F23" s="185" t="s">
        <v>275</v>
      </c>
      <c r="G23" s="111"/>
      <c r="H23" s="354" t="s">
        <v>276</v>
      </c>
      <c r="I23" s="111" t="s">
        <v>275</v>
      </c>
      <c r="J23" s="111"/>
      <c r="K23" s="184" t="s">
        <v>276</v>
      </c>
    </row>
    <row r="24" ht="54.75" customHeight="1" spans="1:11">
      <c r="A24" s="183"/>
      <c r="B24" s="180"/>
      <c r="C24" s="181"/>
      <c r="D24" s="184" t="s">
        <v>295</v>
      </c>
      <c r="E24" s="184" t="s">
        <v>304</v>
      </c>
      <c r="F24" s="185" t="s">
        <v>305</v>
      </c>
      <c r="G24" s="111" t="s">
        <v>279</v>
      </c>
      <c r="H24" s="354" t="s">
        <v>302</v>
      </c>
      <c r="I24" s="111" t="s">
        <v>292</v>
      </c>
      <c r="J24" s="111" t="s">
        <v>281</v>
      </c>
      <c r="K24" s="184" t="s">
        <v>306</v>
      </c>
    </row>
    <row r="25" ht="54.75" customHeight="1" spans="1:11">
      <c r="A25" s="183"/>
      <c r="B25" s="180"/>
      <c r="C25" s="181"/>
      <c r="D25" s="184" t="s">
        <v>307</v>
      </c>
      <c r="E25" s="184" t="s">
        <v>275</v>
      </c>
      <c r="F25" s="185" t="s">
        <v>275</v>
      </c>
      <c r="G25" s="111"/>
      <c r="H25" s="354" t="s">
        <v>276</v>
      </c>
      <c r="I25" s="111" t="s">
        <v>275</v>
      </c>
      <c r="J25" s="111"/>
      <c r="K25" s="184" t="s">
        <v>276</v>
      </c>
    </row>
    <row r="26" ht="54.75" customHeight="1" spans="1:11">
      <c r="A26" s="183"/>
      <c r="B26" s="180"/>
      <c r="C26" s="181"/>
      <c r="D26" s="184" t="s">
        <v>307</v>
      </c>
      <c r="E26" s="184" t="s">
        <v>308</v>
      </c>
      <c r="F26" s="185" t="s">
        <v>275</v>
      </c>
      <c r="G26" s="111"/>
      <c r="H26" s="354" t="s">
        <v>276</v>
      </c>
      <c r="I26" s="111" t="s">
        <v>275</v>
      </c>
      <c r="J26" s="111"/>
      <c r="K26" s="184" t="s">
        <v>276</v>
      </c>
    </row>
    <row r="27" ht="54.75" customHeight="1" spans="1:11">
      <c r="A27" s="183"/>
      <c r="B27" s="186"/>
      <c r="C27" s="187"/>
      <c r="D27" s="184" t="s">
        <v>307</v>
      </c>
      <c r="E27" s="184" t="s">
        <v>308</v>
      </c>
      <c r="F27" s="185" t="s">
        <v>309</v>
      </c>
      <c r="G27" s="111" t="s">
        <v>290</v>
      </c>
      <c r="H27" s="354" t="s">
        <v>310</v>
      </c>
      <c r="I27" s="111" t="s">
        <v>292</v>
      </c>
      <c r="J27" s="111" t="s">
        <v>281</v>
      </c>
      <c r="K27" s="184" t="s">
        <v>311</v>
      </c>
    </row>
    <row r="28" ht="30" customHeight="1"/>
  </sheetData>
  <mergeCells count="4">
    <mergeCell ref="B2:K2"/>
    <mergeCell ref="A6:A27"/>
    <mergeCell ref="B6:B27"/>
    <mergeCell ref="C6:C27"/>
  </mergeCells>
  <pageMargins left="0.75" right="0.75" top="1" bottom="1" header="0.5" footer="0.5"/>
  <pageSetup paperSize="9" fitToWidth="0" fitToHeight="0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8"/>
  <sheetViews>
    <sheetView tabSelected="1" workbookViewId="0">
      <selection activeCell="D14" sqref="D14"/>
    </sheetView>
  </sheetViews>
  <sheetFormatPr defaultColWidth="9.14166666666667" defaultRowHeight="12" customHeight="1" outlineLevelRow="7"/>
  <cols>
    <col min="1" max="1" width="38.025" customWidth="1"/>
    <col min="2" max="2" width="22.7083333333333" customWidth="1"/>
    <col min="3" max="3" width="17.575" customWidth="1"/>
    <col min="4" max="7" width="23.575" customWidth="1"/>
    <col min="8" max="8" width="21.8583333333333" customWidth="1"/>
    <col min="9" max="11" width="23.575" customWidth="1"/>
  </cols>
  <sheetData>
    <row r="1" ht="17.25" customHeight="1" spans="11:11">
      <c r="K1" s="84" t="s">
        <v>312</v>
      </c>
    </row>
    <row r="2" ht="28.5" customHeight="1" spans="2:11">
      <c r="B2" s="159" t="s">
        <v>313</v>
      </c>
      <c r="C2" s="24"/>
      <c r="D2" s="24"/>
      <c r="E2" s="24"/>
      <c r="F2" s="24"/>
      <c r="G2" s="127"/>
      <c r="H2" s="24"/>
      <c r="I2" s="127"/>
      <c r="J2" s="127"/>
      <c r="K2" s="24"/>
    </row>
    <row r="3" customFormat="1" ht="13.5" customHeight="1" spans="1:6">
      <c r="A3" s="4" t="str">
        <f>"单位名称："&amp;"曲靖市交通工程质量安全监督站"</f>
        <v>单位名称：曲靖市交通工程质量安全监督站</v>
      </c>
      <c r="B3" s="4"/>
      <c r="C3" s="137"/>
      <c r="D3" s="154"/>
      <c r="E3" s="154"/>
      <c r="F3" s="136"/>
    </row>
    <row r="4" ht="44.25" customHeight="1" spans="1:11">
      <c r="A4" s="160" t="s">
        <v>200</v>
      </c>
      <c r="B4" s="52" t="s">
        <v>262</v>
      </c>
      <c r="C4" s="52" t="s">
        <v>263</v>
      </c>
      <c r="D4" s="52" t="s">
        <v>264</v>
      </c>
      <c r="E4" s="52" t="s">
        <v>265</v>
      </c>
      <c r="F4" s="52" t="s">
        <v>266</v>
      </c>
      <c r="G4" s="59" t="s">
        <v>267</v>
      </c>
      <c r="H4" s="52" t="s">
        <v>268</v>
      </c>
      <c r="I4" s="59" t="s">
        <v>269</v>
      </c>
      <c r="J4" s="59" t="s">
        <v>270</v>
      </c>
      <c r="K4" s="52" t="s">
        <v>271</v>
      </c>
    </row>
    <row r="5" ht="14.25" customHeight="1" spans="1:11">
      <c r="A5" s="161">
        <v>1</v>
      </c>
      <c r="B5" s="162">
        <v>2</v>
      </c>
      <c r="C5" s="163">
        <v>3</v>
      </c>
      <c r="D5" s="164">
        <v>4</v>
      </c>
      <c r="E5" s="164">
        <v>5</v>
      </c>
      <c r="F5" s="164">
        <v>6</v>
      </c>
      <c r="G5" s="164">
        <v>7</v>
      </c>
      <c r="H5" s="163">
        <v>8</v>
      </c>
      <c r="I5" s="164">
        <v>8</v>
      </c>
      <c r="J5" s="163">
        <v>10</v>
      </c>
      <c r="K5" s="163">
        <v>11</v>
      </c>
    </row>
    <row r="6" ht="42" customHeight="1" spans="1:11">
      <c r="A6" s="14"/>
      <c r="B6" s="17"/>
      <c r="C6" s="165"/>
      <c r="D6" s="165"/>
      <c r="E6" s="165"/>
      <c r="F6" s="166"/>
      <c r="G6" s="167"/>
      <c r="H6" s="166"/>
      <c r="I6" s="167"/>
      <c r="J6" s="167"/>
      <c r="K6" s="166"/>
    </row>
    <row r="7" ht="51.75" customHeight="1" spans="1:11">
      <c r="A7" s="168"/>
      <c r="B7" s="37"/>
      <c r="C7" s="37"/>
      <c r="D7" s="37"/>
      <c r="E7" s="37"/>
      <c r="F7" s="54"/>
      <c r="G7" s="13"/>
      <c r="H7" s="13"/>
      <c r="I7" s="13"/>
      <c r="J7" s="13"/>
      <c r="K7" s="169"/>
    </row>
    <row r="8" ht="24" customHeight="1" spans="1:5">
      <c r="A8" s="126" t="s">
        <v>314</v>
      </c>
      <c r="B8" s="22"/>
      <c r="C8" s="126"/>
      <c r="D8" s="126"/>
      <c r="E8" s="126"/>
    </row>
  </sheetData>
  <mergeCells count="3">
    <mergeCell ref="B2:K2"/>
    <mergeCell ref="A3:C3"/>
    <mergeCell ref="A8:E8"/>
  </mergeCells>
  <pageMargins left="0.75" right="0.75" top="1" bottom="1" header="0.5" footer="0.5"/>
  <pageSetup paperSize="9" fitToWidth="0" fitToHeight="0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A3" sqref="$A3:$XFD3"/>
    </sheetView>
  </sheetViews>
  <sheetFormatPr defaultColWidth="9.14166666666667" defaultRowHeight="14.25" customHeight="1" outlineLevelCol="5"/>
  <cols>
    <col min="1" max="1" width="26.8583333333333" customWidth="1"/>
    <col min="2" max="2" width="34.2833333333333" customWidth="1"/>
    <col min="3" max="3" width="30.425" customWidth="1"/>
    <col min="4" max="4" width="28.7083333333333" customWidth="1"/>
    <col min="5" max="6" width="26.8583333333333" customWidth="1"/>
  </cols>
  <sheetData>
    <row r="1" ht="12" customHeight="1" spans="1:6">
      <c r="A1" s="137">
        <v>1</v>
      </c>
      <c r="B1" s="138">
        <v>0</v>
      </c>
      <c r="C1" s="137">
        <v>1</v>
      </c>
      <c r="D1" s="154"/>
      <c r="E1" s="154"/>
      <c r="F1" s="136" t="s">
        <v>315</v>
      </c>
    </row>
    <row r="2" ht="26.25" customHeight="1" spans="1:6">
      <c r="A2" s="141" t="s">
        <v>316</v>
      </c>
      <c r="B2" s="141" t="s">
        <v>316</v>
      </c>
      <c r="C2" s="142"/>
      <c r="D2" s="155"/>
      <c r="E2" s="155"/>
      <c r="F2" s="155"/>
    </row>
    <row r="3" ht="13.5" customHeight="1" spans="1:6">
      <c r="A3" s="4" t="str">
        <f>"单位名称："&amp;"曲靖市交通工程质量安全监督站"</f>
        <v>单位名称：曲靖市交通工程质量安全监督站</v>
      </c>
      <c r="B3" s="4" t="s">
        <v>317</v>
      </c>
      <c r="C3" s="137"/>
      <c r="D3" s="154"/>
      <c r="E3" s="154"/>
      <c r="F3" s="349" t="s">
        <v>2</v>
      </c>
    </row>
    <row r="4" ht="19.5" customHeight="1" spans="1:6">
      <c r="A4" s="79" t="s">
        <v>318</v>
      </c>
      <c r="B4" s="156" t="s">
        <v>46</v>
      </c>
      <c r="C4" s="79" t="s">
        <v>47</v>
      </c>
      <c r="D4" s="10" t="s">
        <v>319</v>
      </c>
      <c r="E4" s="10"/>
      <c r="F4" s="10"/>
    </row>
    <row r="5" ht="18.75" customHeight="1" spans="1:6">
      <c r="A5" s="79"/>
      <c r="B5" s="157"/>
      <c r="C5" s="79"/>
      <c r="D5" s="10" t="s">
        <v>29</v>
      </c>
      <c r="E5" s="10" t="s">
        <v>48</v>
      </c>
      <c r="F5" s="10" t="s">
        <v>49</v>
      </c>
    </row>
    <row r="6" ht="23.25" customHeight="1" spans="1:6">
      <c r="A6" s="59">
        <v>1</v>
      </c>
      <c r="B6" s="149" t="s">
        <v>106</v>
      </c>
      <c r="C6" s="59">
        <v>3</v>
      </c>
      <c r="D6" s="78">
        <v>4</v>
      </c>
      <c r="E6" s="78">
        <v>5</v>
      </c>
      <c r="F6" s="78">
        <v>6</v>
      </c>
    </row>
    <row r="7" ht="23.25" customHeight="1" spans="1:6">
      <c r="A7" s="17"/>
      <c r="B7" s="16"/>
      <c r="C7" s="16"/>
      <c r="D7" s="15"/>
      <c r="E7" s="15"/>
      <c r="F7" s="15"/>
    </row>
    <row r="8" ht="24" customHeight="1" spans="1:6">
      <c r="A8" s="64"/>
      <c r="B8" s="37"/>
      <c r="C8" s="37"/>
      <c r="D8" s="21"/>
      <c r="E8" s="15"/>
      <c r="F8" s="15"/>
    </row>
    <row r="9" ht="18.75" customHeight="1" spans="1:6">
      <c r="A9" s="158" t="s">
        <v>88</v>
      </c>
      <c r="B9" s="158" t="s">
        <v>88</v>
      </c>
      <c r="C9" s="153" t="s">
        <v>88</v>
      </c>
      <c r="D9" s="21"/>
      <c r="E9" s="15"/>
      <c r="F9" s="15"/>
    </row>
    <row r="10" ht="24" customHeight="1" spans="1:3">
      <c r="A10" s="22" t="s">
        <v>320</v>
      </c>
      <c r="B10" s="22"/>
      <c r="C10" s="22"/>
    </row>
  </sheetData>
  <mergeCells count="8">
    <mergeCell ref="A2:F2"/>
    <mergeCell ref="A3:C3"/>
    <mergeCell ref="D4:F4"/>
    <mergeCell ref="A9:C9"/>
    <mergeCell ref="A10:C10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0"/>
  <sheetViews>
    <sheetView workbookViewId="0">
      <selection activeCell="A10" sqref="A10:D10"/>
    </sheetView>
  </sheetViews>
  <sheetFormatPr defaultColWidth="9.14166666666667" defaultRowHeight="14.25" customHeight="1" outlineLevelCol="5"/>
  <cols>
    <col min="1" max="1" width="23.575" customWidth="1"/>
    <col min="2" max="2" width="30.425" customWidth="1"/>
    <col min="3" max="3" width="26.1416666666667" customWidth="1"/>
    <col min="4" max="4" width="25.2833333333333" customWidth="1"/>
    <col min="5" max="6" width="23.575" customWidth="1"/>
  </cols>
  <sheetData>
    <row r="1" ht="12" customHeight="1" spans="1:6">
      <c r="A1" s="137">
        <v>1</v>
      </c>
      <c r="B1" s="138">
        <v>0</v>
      </c>
      <c r="C1" s="137">
        <v>1</v>
      </c>
      <c r="D1" s="139"/>
      <c r="E1" s="139"/>
      <c r="F1" s="140" t="s">
        <v>321</v>
      </c>
    </row>
    <row r="2" ht="26.25" customHeight="1" spans="1:6">
      <c r="A2" s="141" t="s">
        <v>322</v>
      </c>
      <c r="B2" s="141" t="s">
        <v>316</v>
      </c>
      <c r="C2" s="142"/>
      <c r="D2" s="143"/>
      <c r="E2" s="143"/>
      <c r="F2" s="143"/>
    </row>
    <row r="3" ht="13.5" customHeight="1" spans="1:6">
      <c r="A3" s="4" t="str">
        <f>"单位名称："&amp;"曲靖市交通工程质量安全监督站"</f>
        <v>单位名称：曲靖市交通工程质量安全监督站</v>
      </c>
      <c r="B3" s="144" t="s">
        <v>317</v>
      </c>
      <c r="C3" s="137"/>
      <c r="D3" s="139"/>
      <c r="E3" s="139"/>
      <c r="F3" s="349" t="s">
        <v>2</v>
      </c>
    </row>
    <row r="4" ht="19.5" customHeight="1" spans="1:6">
      <c r="A4" s="145" t="s">
        <v>318</v>
      </c>
      <c r="B4" s="146" t="s">
        <v>46</v>
      </c>
      <c r="C4" s="145" t="s">
        <v>47</v>
      </c>
      <c r="D4" s="43" t="s">
        <v>323</v>
      </c>
      <c r="E4" s="44"/>
      <c r="F4" s="45"/>
    </row>
    <row r="5" ht="18.75" customHeight="1" spans="1:6">
      <c r="A5" s="147"/>
      <c r="B5" s="148"/>
      <c r="C5" s="147"/>
      <c r="D5" s="29" t="s">
        <v>29</v>
      </c>
      <c r="E5" s="43" t="s">
        <v>48</v>
      </c>
      <c r="F5" s="29" t="s">
        <v>49</v>
      </c>
    </row>
    <row r="6" ht="18.75" customHeight="1" spans="1:6">
      <c r="A6" s="59">
        <v>1</v>
      </c>
      <c r="B6" s="149" t="s">
        <v>106</v>
      </c>
      <c r="C6" s="59">
        <v>3</v>
      </c>
      <c r="D6" s="78">
        <v>4</v>
      </c>
      <c r="E6" s="78">
        <v>5</v>
      </c>
      <c r="F6" s="78">
        <v>6</v>
      </c>
    </row>
    <row r="7" ht="21" customHeight="1" spans="1:6">
      <c r="A7" s="13"/>
      <c r="B7" s="150"/>
      <c r="C7" s="150"/>
      <c r="D7" s="15"/>
      <c r="E7" s="15"/>
      <c r="F7" s="15"/>
    </row>
    <row r="8" ht="21" customHeight="1" spans="1:6">
      <c r="A8" s="151"/>
      <c r="B8" s="17"/>
      <c r="C8" s="17"/>
      <c r="D8" s="81"/>
      <c r="E8" s="15"/>
      <c r="F8" s="15"/>
    </row>
    <row r="9" ht="18.75" customHeight="1" spans="1:6">
      <c r="A9" s="152" t="s">
        <v>88</v>
      </c>
      <c r="B9" s="152" t="s">
        <v>88</v>
      </c>
      <c r="C9" s="153" t="s">
        <v>88</v>
      </c>
      <c r="D9" s="83"/>
      <c r="E9" s="21"/>
      <c r="F9" s="15"/>
    </row>
    <row r="10" ht="28" customHeight="1" spans="1:4">
      <c r="A10" s="22" t="s">
        <v>324</v>
      </c>
      <c r="B10" s="22"/>
      <c r="C10" s="22"/>
      <c r="D10" s="22"/>
    </row>
  </sheetData>
  <mergeCells count="8">
    <mergeCell ref="A2:F2"/>
    <mergeCell ref="A3:C3"/>
    <mergeCell ref="D4:F4"/>
    <mergeCell ref="A9:C9"/>
    <mergeCell ref="A10:D10"/>
    <mergeCell ref="A4:A5"/>
    <mergeCell ref="B4:B5"/>
    <mergeCell ref="C4:C5"/>
  </mergeCells>
  <pageMargins left="0.75" right="0.75" top="1" bottom="1" header="0.5" footer="0.5"/>
  <pageSetup paperSize="9" fitToWidth="0" fitToHeight="0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topLeftCell="B1" workbookViewId="0">
      <selection activeCell="I20" sqref="I20"/>
    </sheetView>
  </sheetViews>
  <sheetFormatPr defaultColWidth="9.14166666666667" defaultRowHeight="14.25" customHeight="1"/>
  <cols>
    <col min="1" max="1" width="16.2583333333333" customWidth="1"/>
    <col min="2" max="2" width="14.5" customWidth="1"/>
    <col min="3" max="3" width="16.2583333333333" customWidth="1"/>
    <col min="4" max="4" width="6" customWidth="1"/>
    <col min="5" max="5" width="13.5" customWidth="1"/>
    <col min="6" max="6" width="14.625" customWidth="1"/>
    <col min="7" max="7" width="12.5" customWidth="1"/>
    <col min="8" max="8" width="12.2583333333333" customWidth="1"/>
    <col min="9" max="10" width="16.625" customWidth="1"/>
    <col min="11" max="11" width="17.2583333333333" customWidth="1"/>
    <col min="12" max="12" width="15.2583333333333" customWidth="1"/>
    <col min="13" max="13" width="12.7583333333333" customWidth="1"/>
    <col min="14" max="14" width="17.125" customWidth="1"/>
    <col min="15" max="15" width="18.5" customWidth="1"/>
    <col min="16" max="16" width="18.2583333333333" customWidth="1"/>
    <col min="17" max="17" width="15.625" customWidth="1"/>
  </cols>
  <sheetData>
    <row r="1" ht="13.5" customHeight="1" spans="15:17">
      <c r="O1" s="84"/>
      <c r="P1" s="84"/>
      <c r="Q1" s="46" t="s">
        <v>325</v>
      </c>
    </row>
    <row r="2" ht="27.75" customHeight="1" spans="1:17">
      <c r="A2" s="47" t="s">
        <v>326</v>
      </c>
      <c r="B2" s="24"/>
      <c r="C2" s="24"/>
      <c r="D2" s="24"/>
      <c r="E2" s="24"/>
      <c r="F2" s="24"/>
      <c r="G2" s="24"/>
      <c r="H2" s="24"/>
      <c r="I2" s="24"/>
      <c r="J2" s="24"/>
      <c r="K2" s="127"/>
      <c r="L2" s="24"/>
      <c r="M2" s="24"/>
      <c r="N2" s="24"/>
      <c r="O2" s="127"/>
      <c r="P2" s="127"/>
      <c r="Q2" s="24"/>
    </row>
    <row r="3" ht="18.75" customHeight="1" spans="1:17">
      <c r="A3" s="48" t="str">
        <f>"单位名称："&amp;"曲靖市交通工程质量安全监督站"</f>
        <v>单位名称：曲靖市交通工程质量安全监督站</v>
      </c>
      <c r="B3" s="26"/>
      <c r="C3" s="26"/>
      <c r="D3" s="26"/>
      <c r="E3" s="26"/>
      <c r="F3" s="26"/>
      <c r="G3" s="26"/>
      <c r="H3" s="26"/>
      <c r="I3" s="26"/>
      <c r="J3" s="26"/>
      <c r="O3" s="128"/>
      <c r="P3" s="128"/>
      <c r="Q3" s="349" t="s">
        <v>2</v>
      </c>
    </row>
    <row r="4" ht="15.75" customHeight="1" spans="1:17">
      <c r="A4" s="28" t="s">
        <v>327</v>
      </c>
      <c r="B4" s="116" t="s">
        <v>328</v>
      </c>
      <c r="C4" s="116" t="s">
        <v>329</v>
      </c>
      <c r="D4" s="116" t="s">
        <v>330</v>
      </c>
      <c r="E4" s="116" t="s">
        <v>331</v>
      </c>
      <c r="F4" s="116" t="s">
        <v>332</v>
      </c>
      <c r="G4" s="50" t="s">
        <v>206</v>
      </c>
      <c r="H4" s="50"/>
      <c r="I4" s="50"/>
      <c r="J4" s="50"/>
      <c r="K4" s="129"/>
      <c r="L4" s="50"/>
      <c r="M4" s="50"/>
      <c r="N4" s="50"/>
      <c r="O4" s="130"/>
      <c r="P4" s="129"/>
      <c r="Q4" s="51"/>
    </row>
    <row r="5" ht="17.25" customHeight="1" spans="1:17">
      <c r="A5" s="31"/>
      <c r="B5" s="117"/>
      <c r="C5" s="117"/>
      <c r="D5" s="117"/>
      <c r="E5" s="117"/>
      <c r="F5" s="117"/>
      <c r="G5" s="117" t="s">
        <v>29</v>
      </c>
      <c r="H5" s="117" t="s">
        <v>32</v>
      </c>
      <c r="I5" s="117" t="s">
        <v>333</v>
      </c>
      <c r="J5" s="117" t="s">
        <v>334</v>
      </c>
      <c r="K5" s="131" t="s">
        <v>335</v>
      </c>
      <c r="L5" s="132" t="s">
        <v>36</v>
      </c>
      <c r="M5" s="132"/>
      <c r="N5" s="132"/>
      <c r="O5" s="133"/>
      <c r="P5" s="134"/>
      <c r="Q5" s="118"/>
    </row>
    <row r="6" ht="54" customHeight="1" spans="1:17">
      <c r="A6" s="34"/>
      <c r="B6" s="118"/>
      <c r="C6" s="118"/>
      <c r="D6" s="118"/>
      <c r="E6" s="118"/>
      <c r="F6" s="118"/>
      <c r="G6" s="118"/>
      <c r="H6" s="118" t="s">
        <v>31</v>
      </c>
      <c r="I6" s="118"/>
      <c r="J6" s="118"/>
      <c r="K6" s="135"/>
      <c r="L6" s="118" t="s">
        <v>31</v>
      </c>
      <c r="M6" s="118" t="s">
        <v>37</v>
      </c>
      <c r="N6" s="118" t="s">
        <v>215</v>
      </c>
      <c r="O6" s="62" t="s">
        <v>39</v>
      </c>
      <c r="P6" s="135" t="s">
        <v>40</v>
      </c>
      <c r="Q6" s="118" t="s">
        <v>41</v>
      </c>
    </row>
    <row r="7" ht="15" customHeight="1" spans="1:17">
      <c r="A7" s="35">
        <v>1</v>
      </c>
      <c r="B7" s="119">
        <v>2</v>
      </c>
      <c r="C7" s="119">
        <v>3</v>
      </c>
      <c r="D7" s="119">
        <v>4</v>
      </c>
      <c r="E7" s="119">
        <v>5</v>
      </c>
      <c r="F7" s="119">
        <v>6</v>
      </c>
      <c r="G7" s="120">
        <v>7</v>
      </c>
      <c r="H7" s="120">
        <v>8</v>
      </c>
      <c r="I7" s="120">
        <v>9</v>
      </c>
      <c r="J7" s="120">
        <v>10</v>
      </c>
      <c r="K7" s="120">
        <v>11</v>
      </c>
      <c r="L7" s="120">
        <v>12</v>
      </c>
      <c r="M7" s="120">
        <v>13</v>
      </c>
      <c r="N7" s="120">
        <v>14</v>
      </c>
      <c r="O7" s="120">
        <v>15</v>
      </c>
      <c r="P7" s="120">
        <v>16</v>
      </c>
      <c r="Q7" s="120">
        <v>17</v>
      </c>
    </row>
    <row r="8" ht="21" customHeight="1" spans="1:17">
      <c r="A8" s="17"/>
      <c r="B8" s="121"/>
      <c r="C8" s="121"/>
      <c r="D8" s="121"/>
      <c r="E8" s="122"/>
      <c r="F8" s="81"/>
      <c r="G8" s="81"/>
      <c r="H8" s="81"/>
      <c r="I8" s="81"/>
      <c r="J8" s="81"/>
      <c r="K8" s="81"/>
      <c r="L8" s="15"/>
      <c r="M8" s="15"/>
      <c r="N8" s="15"/>
      <c r="O8" s="15"/>
      <c r="P8" s="15"/>
      <c r="Q8" s="15"/>
    </row>
    <row r="9" ht="25.5" customHeight="1" spans="1:17">
      <c r="A9" s="37"/>
      <c r="B9" s="37"/>
      <c r="C9" s="37"/>
      <c r="D9" s="37"/>
      <c r="E9" s="37"/>
      <c r="F9" s="83"/>
      <c r="G9" s="83"/>
      <c r="H9" s="83"/>
      <c r="I9" s="83"/>
      <c r="J9" s="83"/>
      <c r="K9" s="83"/>
      <c r="L9" s="21"/>
      <c r="M9" s="15"/>
      <c r="N9" s="15"/>
      <c r="O9" s="15"/>
      <c r="P9" s="15"/>
      <c r="Q9" s="15"/>
    </row>
    <row r="10" ht="21" customHeight="1" spans="1:17">
      <c r="A10" s="123" t="s">
        <v>88</v>
      </c>
      <c r="B10" s="124"/>
      <c r="C10" s="124"/>
      <c r="D10" s="124"/>
      <c r="E10" s="125"/>
      <c r="F10" s="83"/>
      <c r="G10" s="83"/>
      <c r="H10" s="83"/>
      <c r="I10" s="83"/>
      <c r="J10" s="83"/>
      <c r="K10" s="83"/>
      <c r="L10" s="21"/>
      <c r="M10" s="15"/>
      <c r="N10" s="15"/>
      <c r="O10" s="15"/>
      <c r="P10" s="15"/>
      <c r="Q10" s="15"/>
    </row>
    <row r="11" ht="27" customHeight="1" spans="1:10">
      <c r="A11" s="126" t="s">
        <v>336</v>
      </c>
      <c r="B11" s="126"/>
      <c r="C11" s="126"/>
      <c r="D11" s="126"/>
      <c r="E11" s="22"/>
      <c r="F11" s="126"/>
      <c r="G11" s="126"/>
      <c r="H11" s="126"/>
      <c r="I11" s="126"/>
      <c r="J11" s="126"/>
    </row>
  </sheetData>
  <mergeCells count="17">
    <mergeCell ref="A2:Q2"/>
    <mergeCell ref="A3:F3"/>
    <mergeCell ref="G4:Q4"/>
    <mergeCell ref="L5:Q5"/>
    <mergeCell ref="A10:E10"/>
    <mergeCell ref="A11:J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R12"/>
  <sheetViews>
    <sheetView workbookViewId="0">
      <selection activeCell="G25" sqref="G25"/>
    </sheetView>
  </sheetViews>
  <sheetFormatPr defaultColWidth="7.625" defaultRowHeight="14.25" customHeight="1"/>
  <cols>
    <col min="1" max="7" width="7.99166666666667" style="88" customWidth="1"/>
    <col min="8" max="8" width="10.5" style="89" customWidth="1"/>
    <col min="9" max="11" width="8.75833333333333" style="89" customWidth="1"/>
    <col min="12" max="12" width="7.99166666666667" style="87" customWidth="1"/>
    <col min="13" max="14" width="7.99166666666667" style="89" customWidth="1"/>
    <col min="15" max="16" width="11.125" style="89" customWidth="1"/>
    <col min="17" max="17" width="7.99166666666667" style="87" customWidth="1"/>
    <col min="18" max="18" width="9.125" style="89" customWidth="1"/>
    <col min="19" max="19" width="7.99166666666667" style="87" customWidth="1"/>
    <col min="20" max="247" width="7.99166666666667" style="87"/>
    <col min="248" max="16384" width="7.625" style="87"/>
  </cols>
  <sheetData>
    <row r="1" s="87" customFormat="1" ht="13.5" customHeight="1" spans="1:18">
      <c r="A1" s="90"/>
      <c r="B1" s="90"/>
      <c r="C1" s="90"/>
      <c r="D1" s="90"/>
      <c r="E1" s="90"/>
      <c r="F1" s="90"/>
      <c r="G1" s="90"/>
      <c r="H1" s="91"/>
      <c r="I1" s="91"/>
      <c r="J1" s="91"/>
      <c r="K1" s="91"/>
      <c r="L1" s="107"/>
      <c r="M1" s="108"/>
      <c r="N1" s="108"/>
      <c r="O1" s="108"/>
      <c r="P1" s="108"/>
      <c r="Q1" s="112"/>
      <c r="R1" s="113" t="s">
        <v>337</v>
      </c>
    </row>
    <row r="2" s="87" customFormat="1" ht="27.75" customHeight="1" spans="1:18">
      <c r="A2" s="92" t="s">
        <v>338</v>
      </c>
      <c r="B2" s="92"/>
      <c r="C2" s="92"/>
      <c r="D2" s="92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</row>
    <row r="3" s="87" customFormat="1" ht="26.1" customHeight="1" spans="1:18">
      <c r="A3" s="94" t="s">
        <v>339</v>
      </c>
      <c r="B3" s="95"/>
      <c r="C3" s="95"/>
      <c r="D3" s="95"/>
      <c r="E3" s="95"/>
      <c r="F3" s="95"/>
      <c r="G3" s="95"/>
      <c r="H3" s="96"/>
      <c r="I3" s="96"/>
      <c r="J3" s="96"/>
      <c r="K3" s="96"/>
      <c r="L3" s="107"/>
      <c r="M3" s="108"/>
      <c r="N3" s="108"/>
      <c r="O3" s="108"/>
      <c r="P3" s="108"/>
      <c r="Q3" s="114"/>
      <c r="R3" s="115" t="s">
        <v>2</v>
      </c>
    </row>
    <row r="4" s="87" customFormat="1" ht="15.75" customHeight="1" spans="1:18">
      <c r="A4" s="97" t="s">
        <v>327</v>
      </c>
      <c r="B4" s="97" t="s">
        <v>340</v>
      </c>
      <c r="C4" s="97" t="s">
        <v>341</v>
      </c>
      <c r="D4" s="97" t="s">
        <v>342</v>
      </c>
      <c r="E4" s="97" t="s">
        <v>343</v>
      </c>
      <c r="F4" s="97" t="s">
        <v>344</v>
      </c>
      <c r="G4" s="97" t="s">
        <v>345</v>
      </c>
      <c r="H4" s="97" t="s">
        <v>206</v>
      </c>
      <c r="I4" s="97"/>
      <c r="J4" s="97"/>
      <c r="K4" s="97"/>
      <c r="L4" s="109"/>
      <c r="M4" s="97"/>
      <c r="N4" s="97"/>
      <c r="O4" s="97"/>
      <c r="P4" s="97"/>
      <c r="Q4" s="109"/>
      <c r="R4" s="97"/>
    </row>
    <row r="5" s="87" customFormat="1" ht="17.25" customHeight="1" spans="1:18">
      <c r="A5" s="97"/>
      <c r="B5" s="97"/>
      <c r="C5" s="97"/>
      <c r="D5" s="97"/>
      <c r="E5" s="97"/>
      <c r="F5" s="97"/>
      <c r="G5" s="97"/>
      <c r="H5" s="97" t="s">
        <v>29</v>
      </c>
      <c r="I5" s="97" t="s">
        <v>32</v>
      </c>
      <c r="J5" s="97" t="s">
        <v>333</v>
      </c>
      <c r="K5" s="97" t="s">
        <v>334</v>
      </c>
      <c r="L5" s="110" t="s">
        <v>335</v>
      </c>
      <c r="M5" s="97" t="s">
        <v>36</v>
      </c>
      <c r="N5" s="97"/>
      <c r="O5" s="97"/>
      <c r="P5" s="97"/>
      <c r="Q5" s="110"/>
      <c r="R5" s="97"/>
    </row>
    <row r="6" s="87" customFormat="1" ht="54" customHeight="1" spans="1:18">
      <c r="A6" s="97"/>
      <c r="B6" s="97"/>
      <c r="C6" s="97"/>
      <c r="D6" s="97"/>
      <c r="E6" s="97"/>
      <c r="F6" s="97"/>
      <c r="G6" s="97"/>
      <c r="H6" s="97"/>
      <c r="I6" s="97"/>
      <c r="J6" s="97"/>
      <c r="K6" s="97"/>
      <c r="L6" s="109"/>
      <c r="M6" s="97" t="s">
        <v>31</v>
      </c>
      <c r="N6" s="97" t="s">
        <v>37</v>
      </c>
      <c r="O6" s="97" t="s">
        <v>215</v>
      </c>
      <c r="P6" s="97" t="s">
        <v>39</v>
      </c>
      <c r="Q6" s="109" t="s">
        <v>40</v>
      </c>
      <c r="R6" s="97" t="s">
        <v>41</v>
      </c>
    </row>
    <row r="7" s="87" customFormat="1" ht="15" customHeight="1" spans="1:18">
      <c r="A7" s="97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97">
        <v>7</v>
      </c>
      <c r="H7" s="97">
        <v>8</v>
      </c>
      <c r="I7" s="97">
        <v>9</v>
      </c>
      <c r="J7" s="97">
        <v>10</v>
      </c>
      <c r="K7" s="97">
        <v>11</v>
      </c>
      <c r="L7" s="97">
        <v>12</v>
      </c>
      <c r="M7" s="97">
        <v>13</v>
      </c>
      <c r="N7" s="97">
        <v>14</v>
      </c>
      <c r="O7" s="97">
        <v>15</v>
      </c>
      <c r="P7" s="97">
        <v>16</v>
      </c>
      <c r="Q7" s="97">
        <v>17</v>
      </c>
      <c r="R7" s="97">
        <v>18</v>
      </c>
    </row>
    <row r="8" s="87" customFormat="1" ht="22.5" customHeight="1" spans="1:18">
      <c r="A8" s="98"/>
      <c r="B8" s="98"/>
      <c r="C8" s="98"/>
      <c r="D8" s="98"/>
      <c r="E8" s="98"/>
      <c r="F8" s="98"/>
      <c r="G8" s="98"/>
      <c r="H8" s="99" t="s">
        <v>275</v>
      </c>
      <c r="I8" s="99" t="s">
        <v>275</v>
      </c>
      <c r="J8" s="99" t="s">
        <v>275</v>
      </c>
      <c r="K8" s="99" t="s">
        <v>275</v>
      </c>
      <c r="L8" s="99" t="s">
        <v>275</v>
      </c>
      <c r="M8" s="99" t="s">
        <v>275</v>
      </c>
      <c r="N8" s="99" t="s">
        <v>275</v>
      </c>
      <c r="O8" s="99" t="s">
        <v>275</v>
      </c>
      <c r="P8" s="99"/>
      <c r="Q8" s="99" t="s">
        <v>275</v>
      </c>
      <c r="R8" s="99" t="s">
        <v>275</v>
      </c>
    </row>
    <row r="9" s="87" customFormat="1" ht="22.5" customHeight="1" spans="1:18">
      <c r="A9" s="100"/>
      <c r="B9" s="101"/>
      <c r="C9" s="101"/>
      <c r="D9" s="101"/>
      <c r="E9" s="101"/>
      <c r="F9" s="101"/>
      <c r="G9" s="101"/>
      <c r="H9" s="102" t="s">
        <v>275</v>
      </c>
      <c r="I9" s="102" t="s">
        <v>275</v>
      </c>
      <c r="J9" s="102" t="s">
        <v>275</v>
      </c>
      <c r="K9" s="102" t="s">
        <v>275</v>
      </c>
      <c r="L9" s="99" t="s">
        <v>275</v>
      </c>
      <c r="M9" s="102" t="s">
        <v>275</v>
      </c>
      <c r="N9" s="102" t="s">
        <v>275</v>
      </c>
      <c r="O9" s="102" t="s">
        <v>275</v>
      </c>
      <c r="P9" s="102"/>
      <c r="Q9" s="99" t="s">
        <v>275</v>
      </c>
      <c r="R9" s="102" t="s">
        <v>275</v>
      </c>
    </row>
    <row r="10" s="87" customFormat="1" ht="22.5" customHeight="1" spans="1:18">
      <c r="A10" s="100"/>
      <c r="B10" s="103"/>
      <c r="C10" s="103"/>
      <c r="D10" s="103"/>
      <c r="E10" s="103"/>
      <c r="F10" s="103"/>
      <c r="G10" s="103"/>
      <c r="H10" s="104" t="s">
        <v>275</v>
      </c>
      <c r="I10" s="104" t="s">
        <v>275</v>
      </c>
      <c r="J10" s="104" t="s">
        <v>275</v>
      </c>
      <c r="K10" s="104" t="s">
        <v>275</v>
      </c>
      <c r="L10" s="104" t="s">
        <v>275</v>
      </c>
      <c r="M10" s="104" t="s">
        <v>275</v>
      </c>
      <c r="N10" s="104" t="s">
        <v>275</v>
      </c>
      <c r="O10" s="104" t="s">
        <v>275</v>
      </c>
      <c r="P10" s="104"/>
      <c r="Q10" s="104" t="s">
        <v>275</v>
      </c>
      <c r="R10" s="104" t="s">
        <v>275</v>
      </c>
    </row>
    <row r="11" s="87" customFormat="1" ht="22.5" customHeight="1" spans="1:18">
      <c r="A11" s="98" t="s">
        <v>88</v>
      </c>
      <c r="B11" s="98"/>
      <c r="C11" s="98"/>
      <c r="D11" s="98"/>
      <c r="E11" s="98"/>
      <c r="F11" s="98"/>
      <c r="G11" s="98"/>
      <c r="H11" s="105"/>
      <c r="I11" s="105"/>
      <c r="J11" s="105"/>
      <c r="K11" s="105"/>
      <c r="L11" s="111"/>
      <c r="M11" s="105"/>
      <c r="N11" s="105"/>
      <c r="O11" s="105"/>
      <c r="P11" s="105"/>
      <c r="Q11" s="111"/>
      <c r="R11" s="105"/>
    </row>
    <row r="12" ht="30" customHeight="1" spans="1:9">
      <c r="A12" s="106" t="s">
        <v>346</v>
      </c>
      <c r="B12" s="106"/>
      <c r="C12" s="106"/>
      <c r="D12" s="106"/>
      <c r="E12" s="106"/>
      <c r="F12" s="106"/>
      <c r="G12" s="106"/>
      <c r="H12" s="106"/>
      <c r="I12" s="106"/>
    </row>
  </sheetData>
  <mergeCells count="18">
    <mergeCell ref="A2:R2"/>
    <mergeCell ref="A3:D3"/>
    <mergeCell ref="H4:R4"/>
    <mergeCell ref="M5:R5"/>
    <mergeCell ref="A11:G11"/>
    <mergeCell ref="A12:I12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N9"/>
  <sheetViews>
    <sheetView workbookViewId="0">
      <selection activeCell="A9" sqref="A9:C9"/>
    </sheetView>
  </sheetViews>
  <sheetFormatPr defaultColWidth="9.14166666666667" defaultRowHeight="14.25" customHeight="1"/>
  <cols>
    <col min="1" max="1" width="37.7083333333333" customWidth="1"/>
    <col min="2" max="4" width="13.425" customWidth="1"/>
    <col min="5" max="5" width="10.2833333333333" customWidth="1"/>
    <col min="7" max="14" width="10.2833333333333" customWidth="1"/>
  </cols>
  <sheetData>
    <row r="1" ht="13.5" customHeight="1" spans="4:14">
      <c r="D1" s="69"/>
      <c r="F1" s="70"/>
      <c r="N1" s="84" t="s">
        <v>347</v>
      </c>
    </row>
    <row r="2" ht="35.25" customHeight="1" spans="1:14">
      <c r="A2" s="71" t="s">
        <v>348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</row>
    <row r="3" ht="24" customHeight="1" spans="1:13">
      <c r="A3" s="73" t="str">
        <f>"单位名称："&amp;"曲靖市交通工程质量安全监督站"</f>
        <v>单位名称：曲靖市交通工程质量安全监督站</v>
      </c>
      <c r="B3" s="74"/>
      <c r="C3" s="74"/>
      <c r="D3" s="75"/>
      <c r="E3" s="74"/>
      <c r="F3" s="76"/>
      <c r="G3" s="74"/>
      <c r="H3" s="74"/>
      <c r="I3" s="74"/>
      <c r="J3" s="74"/>
      <c r="K3" s="26"/>
      <c r="L3" s="26"/>
      <c r="M3" s="355" t="s">
        <v>2</v>
      </c>
    </row>
    <row r="4" ht="19.5" customHeight="1" spans="1:14">
      <c r="A4" s="10" t="s">
        <v>349</v>
      </c>
      <c r="B4" s="10" t="s">
        <v>206</v>
      </c>
      <c r="C4" s="10"/>
      <c r="D4" s="10"/>
      <c r="E4" s="10" t="s">
        <v>350</v>
      </c>
      <c r="F4" s="10"/>
      <c r="G4" s="10"/>
      <c r="H4" s="10"/>
      <c r="I4" s="10"/>
      <c r="J4" s="10"/>
      <c r="K4" s="10"/>
      <c r="L4" s="10"/>
      <c r="M4" s="10"/>
      <c r="N4" s="10"/>
    </row>
    <row r="5" ht="40.5" customHeight="1" spans="1:14">
      <c r="A5" s="10"/>
      <c r="B5" s="10" t="s">
        <v>29</v>
      </c>
      <c r="C5" s="9" t="s">
        <v>32</v>
      </c>
      <c r="D5" s="77" t="s">
        <v>351</v>
      </c>
      <c r="E5" s="59" t="s">
        <v>352</v>
      </c>
      <c r="F5" s="59" t="s">
        <v>353</v>
      </c>
      <c r="G5" s="59" t="s">
        <v>354</v>
      </c>
      <c r="H5" s="59" t="s">
        <v>355</v>
      </c>
      <c r="I5" s="59" t="s">
        <v>356</v>
      </c>
      <c r="J5" s="59" t="s">
        <v>357</v>
      </c>
      <c r="K5" s="59" t="s">
        <v>358</v>
      </c>
      <c r="L5" s="59" t="s">
        <v>359</v>
      </c>
      <c r="M5" s="59" t="s">
        <v>360</v>
      </c>
      <c r="N5" s="59" t="s">
        <v>361</v>
      </c>
    </row>
    <row r="6" ht="19.5" customHeight="1" spans="1:14">
      <c r="A6" s="78">
        <v>1</v>
      </c>
      <c r="B6" s="78">
        <v>2</v>
      </c>
      <c r="C6" s="78">
        <v>3</v>
      </c>
      <c r="D6" s="10">
        <v>4</v>
      </c>
      <c r="E6" s="59">
        <v>5</v>
      </c>
      <c r="F6" s="78">
        <v>6</v>
      </c>
      <c r="G6" s="59">
        <v>7</v>
      </c>
      <c r="H6" s="79">
        <v>8</v>
      </c>
      <c r="I6" s="59">
        <v>9</v>
      </c>
      <c r="J6" s="59">
        <v>10</v>
      </c>
      <c r="K6" s="59">
        <v>11</v>
      </c>
      <c r="L6" s="79">
        <v>12</v>
      </c>
      <c r="M6" s="59">
        <v>13</v>
      </c>
      <c r="N6" s="86">
        <v>14</v>
      </c>
    </row>
    <row r="7" ht="18.75" customHeight="1" spans="1:14">
      <c r="A7" s="80"/>
      <c r="B7" s="81"/>
      <c r="C7" s="81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</row>
    <row r="8" ht="18.75" customHeight="1" spans="1:14">
      <c r="A8" s="82"/>
      <c r="B8" s="83"/>
      <c r="C8" s="83"/>
      <c r="D8" s="21"/>
      <c r="E8" s="15"/>
      <c r="F8" s="15"/>
      <c r="G8" s="15"/>
      <c r="H8" s="15"/>
      <c r="I8" s="15"/>
      <c r="J8" s="15"/>
      <c r="K8" s="15"/>
      <c r="L8" s="15"/>
      <c r="M8" s="15"/>
      <c r="N8" s="15"/>
    </row>
    <row r="9" ht="37" customHeight="1" spans="1:3">
      <c r="A9" s="22" t="s">
        <v>362</v>
      </c>
      <c r="B9" s="22"/>
      <c r="C9" s="22"/>
    </row>
  </sheetData>
  <mergeCells count="7">
    <mergeCell ref="A2:N2"/>
    <mergeCell ref="A3:J3"/>
    <mergeCell ref="M3:N3"/>
    <mergeCell ref="B4:D4"/>
    <mergeCell ref="E4:N4"/>
    <mergeCell ref="A9:C9"/>
    <mergeCell ref="A4:A5"/>
  </mergeCells>
  <pageMargins left="0.75" right="0.75" top="1" bottom="1" header="0.5" footer="0.5"/>
  <pageSetup paperSize="9" fitToWidth="0" fitToHeight="0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workbookViewId="0">
      <selection activeCell="C18" sqref="C18"/>
    </sheetView>
  </sheetViews>
  <sheetFormatPr defaultColWidth="9.14166666666667" defaultRowHeight="12" customHeight="1" outlineLevelRow="7"/>
  <cols>
    <col min="1" max="1" width="26.425" customWidth="1"/>
    <col min="2" max="5" width="26.8583333333333" customWidth="1"/>
    <col min="6" max="6" width="23.575" customWidth="1"/>
    <col min="7" max="7" width="25" customWidth="1"/>
    <col min="8" max="9" width="23.575" customWidth="1"/>
    <col min="10" max="10" width="26.8583333333333" customWidth="1"/>
  </cols>
  <sheetData>
    <row r="1" customHeight="1" spans="10:10">
      <c r="J1" s="68" t="s">
        <v>363</v>
      </c>
    </row>
    <row r="2" ht="28.5" customHeight="1" spans="1:10">
      <c r="A2" s="57" t="s">
        <v>364</v>
      </c>
      <c r="B2" s="3"/>
      <c r="C2" s="3"/>
      <c r="D2" s="3"/>
      <c r="E2" s="3"/>
      <c r="F2" s="58"/>
      <c r="G2" s="3"/>
      <c r="H2" s="58"/>
      <c r="I2" s="58"/>
      <c r="J2" s="3"/>
    </row>
    <row r="3" ht="17.25" customHeight="1" spans="1:1">
      <c r="A3" s="4" t="str">
        <f>"单位名称："&amp;"曲靖市交通工程质量安全监督站"</f>
        <v>单位名称：曲靖市交通工程质量安全监督站</v>
      </c>
    </row>
    <row r="4" ht="44.25" customHeight="1" spans="1:10">
      <c r="A4" s="52" t="s">
        <v>262</v>
      </c>
      <c r="B4" s="52" t="s">
        <v>263</v>
      </c>
      <c r="C4" s="52" t="s">
        <v>264</v>
      </c>
      <c r="D4" s="52" t="s">
        <v>265</v>
      </c>
      <c r="E4" s="52" t="s">
        <v>266</v>
      </c>
      <c r="F4" s="59" t="s">
        <v>267</v>
      </c>
      <c r="G4" s="52" t="s">
        <v>268</v>
      </c>
      <c r="H4" s="59" t="s">
        <v>269</v>
      </c>
      <c r="I4" s="59" t="s">
        <v>270</v>
      </c>
      <c r="J4" s="52" t="s">
        <v>271</v>
      </c>
    </row>
    <row r="5" ht="14.25" customHeight="1" spans="1:10">
      <c r="A5" s="52">
        <v>1</v>
      </c>
      <c r="B5" s="60">
        <v>2</v>
      </c>
      <c r="C5" s="61">
        <v>3</v>
      </c>
      <c r="D5" s="61">
        <v>4</v>
      </c>
      <c r="E5" s="62">
        <v>5</v>
      </c>
      <c r="F5" s="62">
        <v>6</v>
      </c>
      <c r="G5" s="59">
        <v>7</v>
      </c>
      <c r="H5" s="62">
        <v>8</v>
      </c>
      <c r="I5" s="59">
        <v>9</v>
      </c>
      <c r="J5" s="59">
        <v>10</v>
      </c>
    </row>
    <row r="6" ht="27.75" customHeight="1" spans="1:10">
      <c r="A6" s="63"/>
      <c r="B6" s="64"/>
      <c r="C6" s="64"/>
      <c r="D6" s="64"/>
      <c r="E6" s="65"/>
      <c r="F6" s="14"/>
      <c r="G6" s="14"/>
      <c r="H6" s="14"/>
      <c r="I6" s="14"/>
      <c r="J6" s="14"/>
    </row>
    <row r="7" ht="26.25" customHeight="1" spans="1:10">
      <c r="A7" s="63"/>
      <c r="B7" s="37"/>
      <c r="C7" s="37"/>
      <c r="D7" s="37"/>
      <c r="E7" s="54"/>
      <c r="F7" s="13"/>
      <c r="G7" s="13"/>
      <c r="H7" s="13"/>
      <c r="I7" s="13"/>
      <c r="J7" s="13"/>
    </row>
    <row r="8" ht="24" customHeight="1" spans="1:4">
      <c r="A8" s="66" t="s">
        <v>365</v>
      </c>
      <c r="B8" s="67"/>
      <c r="C8" s="66"/>
      <c r="D8" s="66"/>
    </row>
  </sheetData>
  <mergeCells count="2">
    <mergeCell ref="A2:J2"/>
    <mergeCell ref="A3:H3"/>
  </mergeCells>
  <pageMargins left="0.75" right="0.75" top="1" bottom="1" header="0.5" footer="0.5"/>
  <pageSetup paperSize="9" fitToWidth="0" fitToHeight="0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9"/>
  <sheetViews>
    <sheetView workbookViewId="0">
      <selection activeCell="A9" sqref="A9:D9"/>
    </sheetView>
  </sheetViews>
  <sheetFormatPr defaultColWidth="9.14166666666667" defaultRowHeight="12" customHeight="1" outlineLevelCol="7"/>
  <cols>
    <col min="1" max="1" width="22.7083333333333" customWidth="1"/>
    <col min="2" max="2" width="24.575" customWidth="1"/>
    <col min="3" max="3" width="30.425" customWidth="1"/>
    <col min="4" max="5" width="23.575" customWidth="1"/>
    <col min="6" max="8" width="32.1416666666667" customWidth="1"/>
  </cols>
  <sheetData>
    <row r="1" ht="14.25" customHeight="1" spans="8:8">
      <c r="H1" s="46" t="s">
        <v>366</v>
      </c>
    </row>
    <row r="2" ht="28.5" customHeight="1" spans="1:8">
      <c r="A2" s="47" t="s">
        <v>367</v>
      </c>
      <c r="B2" s="24"/>
      <c r="C2" s="24"/>
      <c r="D2" s="24"/>
      <c r="E2" s="24"/>
      <c r="F2" s="24"/>
      <c r="G2" s="24"/>
      <c r="H2" s="24"/>
    </row>
    <row r="3" ht="13.5" customHeight="1" spans="1:2">
      <c r="A3" s="48" t="str">
        <f>"单位名称："&amp;"曲靖市交通工程质量安全监督站"</f>
        <v>单位名称：曲靖市交通工程质量安全监督站</v>
      </c>
      <c r="B3" s="25"/>
    </row>
    <row r="4" ht="18" customHeight="1" spans="1:8">
      <c r="A4" s="28" t="s">
        <v>318</v>
      </c>
      <c r="B4" s="28" t="s">
        <v>368</v>
      </c>
      <c r="C4" s="28" t="s">
        <v>369</v>
      </c>
      <c r="D4" s="28" t="s">
        <v>370</v>
      </c>
      <c r="E4" s="28" t="s">
        <v>371</v>
      </c>
      <c r="F4" s="49" t="s">
        <v>372</v>
      </c>
      <c r="G4" s="50"/>
      <c r="H4" s="51"/>
    </row>
    <row r="5" ht="18" customHeight="1" spans="1:8">
      <c r="A5" s="34"/>
      <c r="B5" s="34"/>
      <c r="C5" s="34"/>
      <c r="D5" s="34"/>
      <c r="E5" s="34"/>
      <c r="F5" s="52" t="s">
        <v>331</v>
      </c>
      <c r="G5" s="52" t="s">
        <v>373</v>
      </c>
      <c r="H5" s="52" t="s">
        <v>374</v>
      </c>
    </row>
    <row r="6" ht="21" customHeight="1" spans="1:8">
      <c r="A6" s="53">
        <v>1</v>
      </c>
      <c r="B6" s="53">
        <v>2</v>
      </c>
      <c r="C6" s="53">
        <v>3</v>
      </c>
      <c r="D6" s="53">
        <v>4</v>
      </c>
      <c r="E6" s="53">
        <v>5</v>
      </c>
      <c r="F6" s="52">
        <v>6</v>
      </c>
      <c r="G6" s="52">
        <v>7</v>
      </c>
      <c r="H6" s="52">
        <v>8</v>
      </c>
    </row>
    <row r="7" ht="33" customHeight="1" spans="1:8">
      <c r="A7" s="37"/>
      <c r="B7" s="37"/>
      <c r="C7" s="37"/>
      <c r="D7" s="37"/>
      <c r="E7" s="37"/>
      <c r="F7" s="54"/>
      <c r="G7" s="15"/>
      <c r="H7" s="15"/>
    </row>
    <row r="8" ht="24" customHeight="1" spans="1:8">
      <c r="A8" s="55" t="s">
        <v>29</v>
      </c>
      <c r="B8" s="56"/>
      <c r="C8" s="56"/>
      <c r="D8" s="56"/>
      <c r="E8" s="56"/>
      <c r="F8" s="54"/>
      <c r="G8" s="15"/>
      <c r="H8" s="15"/>
    </row>
    <row r="9" ht="21" customHeight="1" spans="1:4">
      <c r="A9" s="22" t="s">
        <v>375</v>
      </c>
      <c r="B9" s="22"/>
      <c r="C9" s="22"/>
      <c r="D9" s="22"/>
    </row>
  </sheetData>
  <mergeCells count="9">
    <mergeCell ref="A2:H2"/>
    <mergeCell ref="A3:C3"/>
    <mergeCell ref="F4:H4"/>
    <mergeCell ref="A9:D9"/>
    <mergeCell ref="A4:A5"/>
    <mergeCell ref="B4:B5"/>
    <mergeCell ref="C4:C5"/>
    <mergeCell ref="D4:D5"/>
    <mergeCell ref="E4:E5"/>
  </mergeCells>
  <pageMargins left="0.75" right="0.75" top="1" bottom="1" header="0.5" footer="0.5"/>
  <pageSetup paperSize="9" fitToWidth="0" fitToHeight="0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1"/>
  <sheetViews>
    <sheetView workbookViewId="0">
      <selection activeCell="C16" sqref="C16"/>
    </sheetView>
  </sheetViews>
  <sheetFormatPr defaultColWidth="9.14166666666667" defaultRowHeight="14.25" customHeight="1"/>
  <cols>
    <col min="1" max="3" width="23.575" customWidth="1"/>
    <col min="4" max="7" width="27" customWidth="1"/>
    <col min="8" max="8" width="20.1416666666667" customWidth="1"/>
    <col min="9" max="9" width="33.8416666666667" customWidth="1"/>
    <col min="10" max="10" width="32.1416666666667" customWidth="1"/>
    <col min="11" max="11" width="17.575" customWidth="1"/>
  </cols>
  <sheetData>
    <row r="1" ht="13.5" customHeight="1" spans="4:11">
      <c r="D1" s="23"/>
      <c r="E1" s="23"/>
      <c r="F1" s="23"/>
      <c r="G1" s="23"/>
      <c r="K1" s="42" t="s">
        <v>376</v>
      </c>
    </row>
    <row r="2" ht="27.75" customHeight="1" spans="1:11">
      <c r="A2" s="24" t="s">
        <v>377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13.5" customHeight="1" spans="1:11">
      <c r="A3" s="4" t="str">
        <f>"单位名称："&amp;"曲靖市交通工程质量安全监督站"</f>
        <v>单位名称：曲靖市交通工程质量安全监督站</v>
      </c>
      <c r="B3" s="25"/>
      <c r="C3" s="25"/>
      <c r="D3" s="25"/>
      <c r="E3" s="25"/>
      <c r="F3" s="25"/>
      <c r="G3" s="25"/>
      <c r="H3" s="26"/>
      <c r="I3" s="26"/>
      <c r="J3" s="26"/>
      <c r="K3" s="356" t="s">
        <v>2</v>
      </c>
    </row>
    <row r="4" ht="21.75" customHeight="1" spans="1:11">
      <c r="A4" s="27" t="s">
        <v>254</v>
      </c>
      <c r="B4" s="27" t="s">
        <v>201</v>
      </c>
      <c r="C4" s="27" t="s">
        <v>199</v>
      </c>
      <c r="D4" s="28" t="s">
        <v>202</v>
      </c>
      <c r="E4" s="28" t="s">
        <v>203</v>
      </c>
      <c r="F4" s="28" t="s">
        <v>255</v>
      </c>
      <c r="G4" s="28" t="s">
        <v>256</v>
      </c>
      <c r="H4" s="29" t="s">
        <v>29</v>
      </c>
      <c r="I4" s="43" t="s">
        <v>378</v>
      </c>
      <c r="J4" s="44"/>
      <c r="K4" s="45"/>
    </row>
    <row r="5" ht="21.75" customHeight="1" spans="1:11">
      <c r="A5" s="30"/>
      <c r="B5" s="30"/>
      <c r="C5" s="30"/>
      <c r="D5" s="31"/>
      <c r="E5" s="31"/>
      <c r="F5" s="31"/>
      <c r="G5" s="31"/>
      <c r="H5" s="32"/>
      <c r="I5" s="28" t="s">
        <v>32</v>
      </c>
      <c r="J5" s="28" t="s">
        <v>33</v>
      </c>
      <c r="K5" s="28" t="s">
        <v>34</v>
      </c>
    </row>
    <row r="6" ht="40.5" customHeight="1" spans="1:11">
      <c r="A6" s="33"/>
      <c r="B6" s="33"/>
      <c r="C6" s="33"/>
      <c r="D6" s="34"/>
      <c r="E6" s="34"/>
      <c r="F6" s="34"/>
      <c r="G6" s="34"/>
      <c r="H6" s="35"/>
      <c r="I6" s="34" t="s">
        <v>31</v>
      </c>
      <c r="J6" s="34"/>
      <c r="K6" s="34"/>
    </row>
    <row r="7" ht="15" customHeight="1" spans="1:11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2">
        <v>10</v>
      </c>
      <c r="K7" s="12">
        <v>11</v>
      </c>
    </row>
    <row r="8" ht="18.75" customHeight="1" spans="1:11">
      <c r="A8" s="36"/>
      <c r="B8" s="17"/>
      <c r="C8" s="36"/>
      <c r="D8" s="36"/>
      <c r="E8" s="36"/>
      <c r="F8" s="36"/>
      <c r="G8" s="36"/>
      <c r="H8" s="15"/>
      <c r="I8" s="15"/>
      <c r="J8" s="15"/>
      <c r="K8" s="15"/>
    </row>
    <row r="9" ht="18.75" customHeight="1" spans="1:11">
      <c r="A9" s="37"/>
      <c r="B9" s="37"/>
      <c r="C9" s="37"/>
      <c r="D9" s="37"/>
      <c r="E9" s="37"/>
      <c r="F9" s="37"/>
      <c r="G9" s="37"/>
      <c r="H9" s="21"/>
      <c r="I9" s="15"/>
      <c r="J9" s="15"/>
      <c r="K9" s="15"/>
    </row>
    <row r="10" ht="18.75" customHeight="1" spans="1:11">
      <c r="A10" s="38" t="s">
        <v>88</v>
      </c>
      <c r="B10" s="39"/>
      <c r="C10" s="39"/>
      <c r="D10" s="39"/>
      <c r="E10" s="39"/>
      <c r="F10" s="39"/>
      <c r="G10" s="40"/>
      <c r="H10" s="21"/>
      <c r="I10" s="15"/>
      <c r="J10" s="15"/>
      <c r="K10" s="15"/>
    </row>
    <row r="11" customHeight="1" spans="1:7">
      <c r="A11" s="41" t="s">
        <v>379</v>
      </c>
      <c r="B11" s="41"/>
      <c r="C11" s="41"/>
      <c r="E11" s="41"/>
      <c r="F11" s="41"/>
      <c r="G11" s="41"/>
    </row>
  </sheetData>
  <mergeCells count="17">
    <mergeCell ref="A2:K2"/>
    <mergeCell ref="A3:G3"/>
    <mergeCell ref="I4:K4"/>
    <mergeCell ref="A10:G10"/>
    <mergeCell ref="A11:C11"/>
    <mergeCell ref="E11:G11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fitToWidth="0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workbookViewId="0">
      <selection activeCell="C37" sqref="C37"/>
    </sheetView>
  </sheetViews>
  <sheetFormatPr defaultColWidth="9.14166666666667" defaultRowHeight="14.25" customHeight="1" outlineLevelCol="6"/>
  <cols>
    <col min="1" max="1" width="27.425" customWidth="1"/>
    <col min="2" max="2" width="30.7083333333333" customWidth="1"/>
    <col min="3" max="3" width="27.425" customWidth="1"/>
    <col min="4" max="4" width="26.8583333333333" customWidth="1"/>
    <col min="5" max="7" width="30.425" customWidth="1"/>
  </cols>
  <sheetData>
    <row r="1" ht="13.5" customHeight="1" spans="4:7">
      <c r="D1" s="1"/>
      <c r="G1" s="2" t="s">
        <v>380</v>
      </c>
    </row>
    <row r="2" ht="27.75" customHeight="1" spans="1:7">
      <c r="A2" s="3" t="s">
        <v>381</v>
      </c>
      <c r="B2" s="3"/>
      <c r="C2" s="3"/>
      <c r="D2" s="3"/>
      <c r="E2" s="3"/>
      <c r="F2" s="3"/>
      <c r="G2" s="3"/>
    </row>
    <row r="3" ht="13.5" customHeight="1" spans="1:7">
      <c r="A3" s="4" t="str">
        <f>"单位名称："&amp;"曲靖市交通工程质量安全监督站"</f>
        <v>单位名称：曲靖市交通工程质量安全监督站</v>
      </c>
      <c r="B3" s="5"/>
      <c r="C3" s="5"/>
      <c r="D3" s="5"/>
      <c r="E3" s="6"/>
      <c r="F3" s="6"/>
      <c r="G3" s="356" t="s">
        <v>2</v>
      </c>
    </row>
    <row r="4" ht="21.75" customHeight="1" spans="1:7">
      <c r="A4" s="8" t="s">
        <v>199</v>
      </c>
      <c r="B4" s="8" t="s">
        <v>254</v>
      </c>
      <c r="C4" s="8" t="s">
        <v>201</v>
      </c>
      <c r="D4" s="9" t="s">
        <v>382</v>
      </c>
      <c r="E4" s="10" t="s">
        <v>32</v>
      </c>
      <c r="F4" s="10"/>
      <c r="G4" s="10"/>
    </row>
    <row r="5" ht="21.75" customHeight="1" spans="1:7">
      <c r="A5" s="8"/>
      <c r="B5" s="8"/>
      <c r="C5" s="8"/>
      <c r="D5" s="9"/>
      <c r="E5" s="10" t="s">
        <v>383</v>
      </c>
      <c r="F5" s="9" t="s">
        <v>384</v>
      </c>
      <c r="G5" s="9" t="s">
        <v>385</v>
      </c>
    </row>
    <row r="6" ht="40.5" customHeight="1" spans="1:7">
      <c r="A6" s="8"/>
      <c r="B6" s="8"/>
      <c r="C6" s="8"/>
      <c r="D6" s="9"/>
      <c r="E6" s="10"/>
      <c r="F6" s="9" t="s">
        <v>31</v>
      </c>
      <c r="G6" s="9"/>
    </row>
    <row r="7" ht="15.75" customHeight="1" spans="1:7">
      <c r="A7" s="11">
        <v>1</v>
      </c>
      <c r="B7" s="11">
        <v>2</v>
      </c>
      <c r="C7" s="11">
        <v>3</v>
      </c>
      <c r="D7" s="11">
        <v>4</v>
      </c>
      <c r="E7" s="11">
        <v>8</v>
      </c>
      <c r="F7" s="11">
        <v>9</v>
      </c>
      <c r="G7" s="12">
        <v>10</v>
      </c>
    </row>
    <row r="8" ht="26.25" customHeight="1" spans="1:7">
      <c r="A8" s="13"/>
      <c r="B8" s="14"/>
      <c r="C8" s="14"/>
      <c r="D8" s="14"/>
      <c r="E8" s="15"/>
      <c r="F8" s="15"/>
      <c r="G8" s="15"/>
    </row>
    <row r="9" ht="24.75" customHeight="1" spans="1:7">
      <c r="A9" s="16"/>
      <c r="B9" s="17"/>
      <c r="C9" s="17"/>
      <c r="D9" s="17"/>
      <c r="E9" s="15"/>
      <c r="F9" s="15"/>
      <c r="G9" s="15"/>
    </row>
    <row r="10" ht="18.75" customHeight="1" spans="1:7">
      <c r="A10" s="18" t="s">
        <v>29</v>
      </c>
      <c r="B10" s="19" t="s">
        <v>275</v>
      </c>
      <c r="C10" s="19"/>
      <c r="D10" s="20"/>
      <c r="E10" s="21"/>
      <c r="F10" s="15"/>
      <c r="G10" s="15"/>
    </row>
    <row r="11" ht="25" customHeight="1" spans="1:3">
      <c r="A11" s="22" t="s">
        <v>386</v>
      </c>
      <c r="B11" s="22"/>
      <c r="C11" s="22"/>
    </row>
  </sheetData>
  <mergeCells count="12">
    <mergeCell ref="A2:G2"/>
    <mergeCell ref="A3:D3"/>
    <mergeCell ref="E4:G4"/>
    <mergeCell ref="A10:D10"/>
    <mergeCell ref="A11:C11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fitToWidth="0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一般公共预算支出预算明细表（按经济科目分类）02-3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国有资本经营预算支出预算表07</vt:lpstr>
      <vt:lpstr>部门政府采购预算表08-1</vt:lpstr>
      <vt:lpstr>政府购买服务预算表08 -2表</vt:lpstr>
      <vt:lpstr>市对下转移支付预算表9-1</vt:lpstr>
      <vt:lpstr>市对下转移支付绩效目标表9-2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2024-01-24T01:41:00Z</dcterms:created>
  <dcterms:modified xsi:type="dcterms:W3CDTF">2024-01-29T08:26:19Z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B8C91BD1D695430FB8D78B450B7D3998</vt:lpwstr>
  </property>
  <property fmtid="{D5CDD505-2E9C-101B-9397-08002B2CF9AE}" pid="3" name="KSOProductBuildVer">
    <vt:lpwstr>2052-11.8.6.11825</vt:lpwstr>
  </property>
</Properties>
</file>