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 firstSheet="17" activeTab="19"/>
  </bookViews>
  <sheets>
    <sheet name="财务收支预算总表01-1 " sheetId="19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20" r:id="rId19"/>
    <sheet name="部门项目中期规划预算表13" sheetId="21" r:id="rId20"/>
  </sheets>
  <definedNames>
    <definedName name="_xlnm.Print_Titles" localSheetId="3">'财政拨款收支预算总表02-1'!$1:$3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<sst xmlns="http://schemas.openxmlformats.org/spreadsheetml/2006/main" count="4413" uniqueCount="1040">
  <si>
    <t>预算01-1表</t>
  </si>
  <si>
    <t>财务收支预算总表</t>
  </si>
  <si>
    <t>单位名称：曲靖市交通运输局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</si>
  <si>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</si>
  <si>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</si>
  <si>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</si>
  <si>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</si>
  <si>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</si>
  <si>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</si>
  <si>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</si>
  <si>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</si>
  <si>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</si>
  <si>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</si>
  <si>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</si>
  <si>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</si>
  <si>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</si>
  <si>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</si>
  <si>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</si>
  <si>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</si>
  <si>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</si>
  <si>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</si>
  <si>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</si>
  <si>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</si>
  <si>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</si>
  <si>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</si>
  <si>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</si>
  <si>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</si>
  <si>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</si>
  <si>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</si>
  <si>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</si>
  <si>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</si>
  <si>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</si>
  <si>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</si>
  <si>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</si>
  <si>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</si>
  <si>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</si>
  <si>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</si>
  <si>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</si>
  <si>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</si>
  <si>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</si>
  <si>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</si>
  <si>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</si>
  <si>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</si>
  <si>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</si>
  <si>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</si>
  <si>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</si>
  <si>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</si>
  <si>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</si>
  <si>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</si>
  <si>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</si>
  <si>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</si>
  <si>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</si>
  <si>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</si>
  <si>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</si>
  <si>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</si>
  <si>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</si>
  <si>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</si>
  <si>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</si>
  <si>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</si>
  <si>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</si>
  <si>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</si>
  <si>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</si>
  <si>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</si>
  <si>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</si>
  <si>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</si>
  <si>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</si>
  <si>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</si>
  <si>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</t>
  </si>
  <si>
    <t>曲靖市交通运输局</t>
  </si>
  <si>
    <t>123001</t>
  </si>
  <si>
    <t xml:space="preserve">  曲靖市交通运输局</t>
  </si>
  <si>
    <t>123004</t>
  </si>
  <si>
    <t xml:space="preserve">  曲靖市地方公路管理处</t>
  </si>
  <si>
    <t>123005</t>
  </si>
  <si>
    <t xml:space="preserve">  曲靖交通集团有限公司</t>
  </si>
  <si>
    <t>123006</t>
  </si>
  <si>
    <t xml:space="preserve">  曲靖市交通工程质量安全监督站</t>
  </si>
  <si>
    <t>123007</t>
  </si>
  <si>
    <t xml:space="preserve">  曲靖市交通行政执法监督支队</t>
  </si>
  <si>
    <t>123008</t>
  </si>
  <si>
    <t xml:space="preserve">  曲靖市交通运政管理处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</si>
  <si>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</si>
  <si>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</si>
  <si>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</si>
  <si>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</si>
  <si>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</si>
  <si>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</si>
  <si>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</si>
  <si>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</si>
  <si>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</si>
  <si>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</si>
  <si>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</si>
  <si>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</si>
  <si>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</si>
  <si>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</si>
  <si>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</si>
  <si>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</si>
  <si>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</si>
  <si>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</si>
  <si>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</si>
  <si>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</si>
  <si>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</si>
  <si>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</si>
  <si>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</si>
  <si>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</si>
  <si>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</si>
  <si>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</si>
  <si>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</si>
  <si>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</si>
  <si>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</si>
  <si>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</si>
  <si>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</si>
  <si>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</si>
  <si>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</si>
  <si>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</si>
  <si>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</si>
  <si>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</si>
  <si>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</si>
  <si>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</si>
  <si>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</si>
  <si>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</si>
  <si>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</si>
  <si>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</si>
  <si>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</si>
  <si>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</si>
  <si>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</si>
  <si>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</si>
  <si>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</si>
  <si>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</si>
  <si>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</si>
  <si>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</si>
  <si>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</si>
  <si>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2140104</t>
  </si>
  <si>
    <t xml:space="preserve">    公路建设</t>
  </si>
  <si>
    <t>2140112</t>
  </si>
  <si>
    <t xml:space="preserve">    公路运输管理</t>
  </si>
  <si>
    <t>2140199</t>
  </si>
  <si>
    <t xml:space="preserve">    其他公路水路运输支出</t>
  </si>
  <si>
    <t>21405</t>
  </si>
  <si>
    <t xml:space="preserve">  邮政业支出</t>
  </si>
  <si>
    <t>2140504</t>
  </si>
  <si>
    <t xml:space="preserve">    行业监管</t>
  </si>
  <si>
    <t>21462</t>
  </si>
  <si>
    <t xml:space="preserve">  车辆通行费安排的支出</t>
  </si>
  <si>
    <t>2146201</t>
  </si>
  <si>
    <t xml:space="preserve">    公路还贷</t>
  </si>
  <si>
    <t>21499</t>
  </si>
  <si>
    <t xml:space="preserve">  其他交通运输支出</t>
  </si>
  <si>
    <t>2149901</t>
  </si>
  <si>
    <t xml:space="preserve">    公共交通运营补助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</si>
  <si>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</si>
  <si>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</si>
  <si>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</si>
  <si>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</si>
  <si>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</si>
  <si>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</si>
  <si>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</si>
  <si>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</si>
  <si>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</si>
  <si>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</si>
  <si>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</si>
  <si>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</si>
  <si>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</si>
  <si>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</si>
  <si>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</si>
  <si>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</si>
  <si>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</si>
  <si>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</si>
  <si>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</si>
  <si>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</si>
  <si>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</si>
  <si>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</si>
  <si>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</si>
  <si>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</si>
  <si>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</si>
  <si>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</si>
  <si>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</si>
  <si>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</si>
  <si>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</si>
  <si>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</si>
  <si>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</si>
  <si>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</si>
  <si>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</si>
  <si>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</si>
  <si>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</si>
  <si>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</si>
  <si>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</si>
  <si>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</si>
  <si>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</si>
  <si>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</si>
  <si>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</si>
  <si>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</si>
  <si>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</si>
  <si>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</si>
  <si>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</si>
  <si>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</si>
  <si>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</si>
  <si>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</si>
  <si>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</si>
  <si>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</si>
  <si>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</si>
  <si>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</si>
  <si>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</si>
  <si>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</si>
  <si>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</si>
  <si>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</si>
  <si>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</si>
  <si>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</si>
  <si>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</si>
  <si>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</si>
  <si>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</si>
  <si>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</si>
  <si>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</si>
  <si>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</si>
  <si>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</si>
  <si>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</si>
  <si>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</si>
  <si>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</si>
  <si>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</si>
  <si>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</si>
  <si>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</si>
  <si>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</si>
  <si>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</si>
  <si>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</si>
  <si>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</si>
  <si>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</si>
  <si>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</si>
  <si>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</si>
  <si>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</si>
  <si>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</si>
  <si>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</si>
  <si>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</si>
  <si>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</si>
  <si>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</si>
  <si>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</si>
  <si>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</si>
  <si>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</si>
  <si>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</si>
  <si>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</si>
  <si>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</si>
  <si>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</si>
  <si>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</si>
  <si>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</si>
  <si>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</si>
  <si>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</si>
  <si>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</si>
  <si>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</si>
  <si>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</si>
  <si>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</si>
  <si>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</si>
  <si>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</si>
  <si>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</si>
  <si>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</si>
  <si>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</si>
  <si>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</si>
  <si>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</si>
  <si>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</si>
  <si>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</si>
  <si>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</si>
  <si>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</si>
  <si>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</si>
  <si>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</si>
  <si>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</si>
  <si>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</si>
  <si>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</si>
  <si>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</si>
  <si>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</si>
  <si>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</si>
  <si>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</si>
  <si>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</si>
  <si>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</si>
  <si>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</si>
  <si>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</si>
  <si>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</si>
  <si>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</si>
  <si>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</si>
  <si>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</si>
  <si>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</si>
  <si>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</si>
  <si>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</si>
  <si>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</si>
  <si>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</si>
  <si>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</si>
  <si>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</si>
  <si>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</si>
  <si>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</si>
  <si>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</si>
  <si>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</si>
  <si>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</si>
  <si>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</si>
  <si>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</si>
  <si>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</si>
  <si>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</si>
  <si>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</si>
  <si>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</si>
  <si>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</si>
  <si>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</si>
  <si>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</si>
  <si>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</si>
  <si>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</si>
  <si>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</si>
  <si>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</si>
  <si>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</si>
  <si>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</si>
  <si>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</si>
  <si>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</si>
  <si>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</si>
  <si>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</si>
  <si>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</si>
  <si>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</si>
  <si>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</si>
  <si>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</si>
  <si>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</si>
  <si>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</si>
  <si>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</si>
  <si>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</si>
  <si>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</si>
  <si>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</si>
  <si>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</si>
  <si>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</si>
  <si>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</si>
  <si>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</si>
  <si>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</si>
  <si>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</si>
  <si>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</si>
  <si>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</si>
  <si>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</si>
  <si>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</si>
  <si>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</si>
  <si>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</si>
  <si>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</si>
  <si>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</si>
  <si>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</si>
  <si>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</si>
  <si>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</si>
  <si>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</si>
  <si>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</si>
  <si>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</si>
  <si>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</si>
  <si>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</si>
  <si>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</si>
  <si>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</si>
  <si>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</si>
  <si>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</si>
  <si>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</si>
  <si>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</si>
  <si>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</si>
  <si>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</si>
  <si>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</si>
  <si>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</si>
  <si>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</si>
  <si>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</si>
  <si>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</si>
  <si>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</si>
  <si>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</si>
  <si>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</si>
  <si>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</si>
  <si>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</si>
  <si>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</si>
  <si>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</si>
  <si>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</si>
  <si>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</si>
  <si>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</si>
  <si>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</si>
  <si>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</si>
  <si>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</si>
  <si>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</si>
  <si>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</si>
  <si>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</si>
  <si>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</si>
  <si>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</si>
  <si>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</si>
  <si>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</si>
  <si>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</si>
  <si>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</si>
  <si>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</si>
  <si>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</si>
  <si>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</si>
  <si>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</si>
  <si>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</si>
  <si>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</si>
  <si>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</si>
  <si>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</si>
  <si>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</si>
  <si>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</si>
  <si>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</si>
  <si>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</si>
  <si>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</si>
  <si>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</si>
  <si>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</si>
  <si>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</si>
  <si>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</si>
  <si>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</si>
  <si>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</si>
  <si>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</si>
  <si>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</si>
  <si>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</si>
  <si>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</si>
  <si>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</si>
  <si>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</si>
  <si>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</si>
  <si>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</si>
  <si>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</si>
  <si>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</si>
  <si>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</si>
  <si>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</si>
  <si>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</si>
  <si>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</si>
  <si>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</si>
  <si>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</si>
  <si>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</si>
  <si>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</si>
  <si>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</si>
  <si>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</si>
  <si>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</si>
  <si>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</si>
  <si>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</si>
  <si>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</si>
  <si>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</si>
  <si>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</si>
  <si>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</si>
  <si>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</si>
  <si>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</si>
  <si>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</si>
  <si>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</si>
  <si>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</si>
  <si>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</si>
  <si>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</si>
  <si>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</si>
  <si>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</si>
  <si>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</si>
  <si>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曲靖市交通运输局</t>
  </si>
  <si>
    <t>530300210000000025484</t>
  </si>
  <si>
    <t>行政人员支出工资</t>
  </si>
  <si>
    <t>行政运行</t>
  </si>
  <si>
    <t>30101</t>
  </si>
  <si>
    <t>基本工资</t>
  </si>
  <si>
    <t>30102</t>
  </si>
  <si>
    <t>津贴补贴</t>
  </si>
  <si>
    <t>530300231100001526868</t>
  </si>
  <si>
    <t>公务员基础绩效奖</t>
  </si>
  <si>
    <t>30103</t>
  </si>
  <si>
    <t>奖金</t>
  </si>
  <si>
    <t>530300210000000025495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</si>
  <si>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</si>
  <si>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</si>
  <si>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</si>
  <si>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</si>
  <si>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530300210000000025492</t>
  </si>
  <si>
    <t>社会保障缴费（基本医疗保险）</t>
  </si>
  <si>
    <t>行政单位医疗</t>
  </si>
  <si>
    <t>30110</t>
  </si>
  <si>
    <t>职工基本医疗保险缴费</t>
  </si>
  <si>
    <t>530300210000000025491</t>
  </si>
  <si>
    <t>社会保障缴费（工伤保险）</t>
  </si>
  <si>
    <t>其他行政事业单位医疗支出</t>
  </si>
  <si>
    <t>30112</t>
  </si>
  <si>
    <t>其他社会保障缴费</t>
  </si>
  <si>
    <t>530300210000000025493</t>
  </si>
  <si>
    <t>社会保障缴费（生育保险）</t>
  </si>
  <si>
    <t>530300210000000025490</t>
  </si>
  <si>
    <t>社会保障缴费（附加商业险）</t>
  </si>
  <si>
    <t>530300210000000025498</t>
  </si>
  <si>
    <t>社会保障缴费（住房公积金）</t>
  </si>
  <si>
    <t>住房公积金</t>
  </si>
  <si>
    <t>30113</t>
  </si>
  <si>
    <t>530300210000000025510</t>
  </si>
  <si>
    <t>一般公用经费</t>
  </si>
  <si>
    <t>30201</t>
  </si>
  <si>
    <t>办公费</t>
  </si>
  <si>
    <t>30207</t>
  </si>
  <si>
    <t>邮电费</t>
  </si>
  <si>
    <t>30211</t>
  </si>
  <si>
    <t>差旅费</t>
  </si>
  <si>
    <t>530300210000000025501</t>
  </si>
  <si>
    <t>30217</t>
  </si>
  <si>
    <t>530300210000000025509</t>
  </si>
  <si>
    <t>退休公用经费</t>
  </si>
  <si>
    <t>行政单位离退休</t>
  </si>
  <si>
    <t>530300210000000025507</t>
  </si>
  <si>
    <t>会议费</t>
  </si>
  <si>
    <t>30215</t>
  </si>
  <si>
    <t>530300210000000025508</t>
  </si>
  <si>
    <t>培训费</t>
  </si>
  <si>
    <t>30216</t>
  </si>
  <si>
    <t>530300210000000025504</t>
  </si>
  <si>
    <t>工会经费</t>
  </si>
  <si>
    <t>30228</t>
  </si>
  <si>
    <t>530300210000000025505</t>
  </si>
  <si>
    <t>福利费</t>
  </si>
  <si>
    <t>30229</t>
  </si>
  <si>
    <t>530300210000000025500</t>
  </si>
  <si>
    <t>公务用车运行维护费</t>
  </si>
  <si>
    <t>30231</t>
  </si>
  <si>
    <t>530300210000000025506</t>
  </si>
  <si>
    <t>公务出行租车经费</t>
  </si>
  <si>
    <t>30239</t>
  </si>
  <si>
    <t>其他交通费用</t>
  </si>
  <si>
    <t>530300210000000025502</t>
  </si>
  <si>
    <t>行政人员公务交通补贴</t>
  </si>
  <si>
    <t>530300210000000025486</t>
  </si>
  <si>
    <t>公务员医疗费</t>
  </si>
  <si>
    <t>公务员医疗补助</t>
  </si>
  <si>
    <t>30111</t>
  </si>
  <si>
    <t>公务员医疗补助缴费</t>
  </si>
  <si>
    <t>530300210000000025497</t>
  </si>
  <si>
    <t>退休公务员医疗费</t>
  </si>
  <si>
    <t xml:space="preserve">    曲靖市地方公路管理处</t>
  </si>
  <si>
    <t>530300210000000025511</t>
  </si>
  <si>
    <t>其他公路水路运输支出</t>
  </si>
  <si>
    <t>530300231100001527136</t>
  </si>
  <si>
    <t>530300210000000025522</t>
  </si>
  <si>
    <t>530300210000000025519</t>
  </si>
  <si>
    <t>530300210000000025518</t>
  </si>
  <si>
    <t>530300210000000025520</t>
  </si>
  <si>
    <t>530300210000000025517</t>
  </si>
  <si>
    <t>530300210000000025525</t>
  </si>
  <si>
    <t>530300210000000025529</t>
  </si>
  <si>
    <t>530300210000000025538</t>
  </si>
  <si>
    <t>530300210000000025537</t>
  </si>
  <si>
    <t>事业单位离退休</t>
  </si>
  <si>
    <t>530300210000000025536</t>
  </si>
  <si>
    <t>530300210000000025532</t>
  </si>
  <si>
    <t>530300210000000025533</t>
  </si>
  <si>
    <t>530300210000000025534</t>
  </si>
  <si>
    <t>530300210000000025530</t>
  </si>
  <si>
    <t>530300210000000025513</t>
  </si>
  <si>
    <t>530300210000000025524</t>
  </si>
  <si>
    <t>530300231100001407137</t>
  </si>
  <si>
    <t>遗属生活补助资金</t>
  </si>
  <si>
    <t>死亡抚恤</t>
  </si>
  <si>
    <t>生活补助</t>
  </si>
  <si>
    <t xml:space="preserve">    曲靖交通集团有限公司</t>
  </si>
  <si>
    <t>530300210000000025543</t>
  </si>
  <si>
    <t>530300210000000025557</t>
  </si>
  <si>
    <t>离休公用经费</t>
  </si>
  <si>
    <t>其他行政事业单位养老支出</t>
  </si>
  <si>
    <t>530300210000000025558</t>
  </si>
  <si>
    <t>530300210000000025552</t>
  </si>
  <si>
    <t>离休费</t>
  </si>
  <si>
    <t>30301</t>
  </si>
  <si>
    <t>530300210000000025541</t>
  </si>
  <si>
    <t>离休人员医疗统筹费(行政)</t>
  </si>
  <si>
    <t>30307</t>
  </si>
  <si>
    <t>医疗费补助</t>
  </si>
  <si>
    <t xml:space="preserve">    曲靖市交通工程质量安全监督站</t>
  </si>
  <si>
    <t>530300210000000025560</t>
  </si>
  <si>
    <t>事业人员支出工资</t>
  </si>
  <si>
    <t>30107</t>
  </si>
  <si>
    <t>绩效工资</t>
  </si>
  <si>
    <t>530300231100001527155</t>
  </si>
  <si>
    <t>事业人员参照公务员规范后绩效奖</t>
  </si>
  <si>
    <t>530300210000000025570</t>
  </si>
  <si>
    <t>530300210000000025567</t>
  </si>
  <si>
    <t>事业单位医疗</t>
  </si>
  <si>
    <t>530300210000000025566</t>
  </si>
  <si>
    <t>530300210000000025569</t>
  </si>
  <si>
    <t>社会保障缴费（失业保险）</t>
  </si>
  <si>
    <t>其他社会保障和就业支出</t>
  </si>
  <si>
    <t>530300210000000025565</t>
  </si>
  <si>
    <t>530300210000000025573</t>
  </si>
  <si>
    <t>530300210000000025582</t>
  </si>
  <si>
    <t>530300221100000683250</t>
  </si>
  <si>
    <t>530300210000000025581</t>
  </si>
  <si>
    <t>530300210000000025577</t>
  </si>
  <si>
    <t>530300210000000025578</t>
  </si>
  <si>
    <t xml:space="preserve">    曲靖市交通行政执法监督支队</t>
  </si>
  <si>
    <t>530300210000000025584</t>
  </si>
  <si>
    <t>530300231100001515035</t>
  </si>
  <si>
    <t>530300210000000025594</t>
  </si>
  <si>
    <t>530300210000000025591</t>
  </si>
  <si>
    <t>530300210000000025590</t>
  </si>
  <si>
    <t>530300210000000025593</t>
  </si>
  <si>
    <t>530300210000000025589</t>
  </si>
  <si>
    <t>530300210000000025597</t>
  </si>
  <si>
    <t>530300210000000025608</t>
  </si>
  <si>
    <t>30206</t>
  </si>
  <si>
    <t>电费</t>
  </si>
  <si>
    <t>30205</t>
  </si>
  <si>
    <t>水费</t>
  </si>
  <si>
    <t>530300210000000025607</t>
  </si>
  <si>
    <t>530300210000000025603</t>
  </si>
  <si>
    <t>530300210000000025604</t>
  </si>
  <si>
    <t xml:space="preserve">    曲靖市交通运政管理处</t>
  </si>
  <si>
    <t>530300210000000025609</t>
  </si>
  <si>
    <t>公路运输管理</t>
  </si>
  <si>
    <t>530300231100001511128</t>
  </si>
  <si>
    <t>530300210000000025620</t>
  </si>
  <si>
    <t>530300210000000025617</t>
  </si>
  <si>
    <t>530300210000000025616</t>
  </si>
  <si>
    <t>530300210000000025618</t>
  </si>
  <si>
    <t>530300210000000025615</t>
  </si>
  <si>
    <t>530300210000000025623</t>
  </si>
  <si>
    <t>530300210000000025711</t>
  </si>
  <si>
    <t>530300210000000025637</t>
  </si>
  <si>
    <t>530300210000000025634</t>
  </si>
  <si>
    <t>530300210000000025636</t>
  </si>
  <si>
    <t>530300210000000025635</t>
  </si>
  <si>
    <t>530300210000000025630</t>
  </si>
  <si>
    <t>530300210000000025631</t>
  </si>
  <si>
    <t>530300210000000025627</t>
  </si>
  <si>
    <t>530300210000000025632</t>
  </si>
  <si>
    <t>530300210000000025628</t>
  </si>
  <si>
    <t>530300210000000025624</t>
  </si>
  <si>
    <t>30305</t>
  </si>
  <si>
    <t>530300210000000025611</t>
  </si>
  <si>
    <t>530300210000000025613</t>
  </si>
  <si>
    <t>530300210000000025622</t>
  </si>
  <si>
    <t>曲靖市交通运政管理处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</si>
  <si>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</si>
  <si>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</si>
  <si>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</si>
  <si>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</si>
  <si>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</si>
  <si>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</si>
  <si>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</si>
  <si>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</si>
  <si>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</si>
  <si>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</si>
  <si>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2022综合交通基础设施工作经费</t>
  </si>
  <si>
    <t>530300221100000677042</t>
  </si>
  <si>
    <t>31005</t>
  </si>
  <si>
    <t>基础设施建设</t>
  </si>
  <si>
    <t>地方政府专项债券应付利息补助资金</t>
  </si>
  <si>
    <t>530300210000000017747</t>
  </si>
  <si>
    <t>公路还贷</t>
  </si>
  <si>
    <t>东过境高速国开基金回购本金和投资收益经费</t>
  </si>
  <si>
    <t>530300200000000001098</t>
  </si>
  <si>
    <t>公路建设</t>
  </si>
  <si>
    <t>老年人免费乘坐市内公交车补偿经费</t>
  </si>
  <si>
    <t>530300200000000001054</t>
  </si>
  <si>
    <t>公共交通运营补助</t>
  </si>
  <si>
    <t>31204</t>
  </si>
  <si>
    <t>费用补贴</t>
  </si>
  <si>
    <t>曲陆高速改扩建征地拆迁项目经费</t>
  </si>
  <si>
    <t>530300200000000001174</t>
  </si>
  <si>
    <t>现役军人免费乘坐市内公交车补偿经费</t>
  </si>
  <si>
    <t>530300200000000000417</t>
  </si>
  <si>
    <t>邮政领域市级建设经费</t>
  </si>
  <si>
    <t>530300221100000545052</t>
  </si>
  <si>
    <t>行业监管</t>
  </si>
  <si>
    <t>沾会高速国开基金回购本金和投资收益经费</t>
  </si>
  <si>
    <t>530300200000000001667</t>
  </si>
  <si>
    <t>曲靖市地方公路管理处</t>
  </si>
  <si>
    <t>曲靖市交通工程质量安全监督站</t>
  </si>
  <si>
    <t>2022年路政工作经费</t>
  </si>
  <si>
    <t>530300221100000677127</t>
  </si>
  <si>
    <t>曲靖市交通行政执法监督支队</t>
  </si>
  <si>
    <t>30226</t>
  </si>
  <si>
    <t>劳务费</t>
  </si>
  <si>
    <t>2022年单位基本户经费</t>
  </si>
  <si>
    <t>530300221100000611936</t>
  </si>
  <si>
    <t>31002</t>
  </si>
  <si>
    <t>办公设备购置</t>
  </si>
  <si>
    <t>交通罚没收入用于执法办案经费</t>
  </si>
  <si>
    <t>530300200000000001848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</si>
  <si>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</si>
  <si>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</si>
  <si>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</si>
  <si>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</si>
  <si>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</si>
  <si>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</si>
  <si>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</si>
  <si>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</si>
  <si>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</si>
  <si>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</si>
  <si>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</si>
  <si>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</si>
  <si>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地方政府专项债券应付利息补助资金</t>
  </si>
  <si>
    <t>按照专项债券实施方案，将本年度应支付本金和应付利息足额纳入年度财政预算。按照还款通知书时限，及时归还回购本金和利息，避免出现债务违约，维护好政府信誉。</t>
  </si>
  <si>
    <t xml:space="preserve">      产出指标</t>
  </si>
  <si>
    <t>数量指标</t>
  </si>
  <si>
    <t>台账建立</t>
  </si>
  <si>
    <t>=</t>
  </si>
  <si>
    <t>本</t>
  </si>
  <si>
    <t>定量指标</t>
  </si>
  <si>
    <t>反映专账核算情况</t>
  </si>
  <si>
    <t>质量指标</t>
  </si>
  <si>
    <t>本金支付率</t>
  </si>
  <si>
    <t>100</t>
  </si>
  <si>
    <t>%</t>
  </si>
  <si>
    <t>反映本金支付情况</t>
  </si>
  <si>
    <t>利息支付率</t>
  </si>
  <si>
    <t>反映利息支付情况</t>
  </si>
  <si>
    <t>时效指标</t>
  </si>
  <si>
    <t>按期支付利息和本金</t>
  </si>
  <si>
    <t>&lt;=</t>
  </si>
  <si>
    <t>约定时限</t>
  </si>
  <si>
    <t>天</t>
  </si>
  <si>
    <t>反映资金支付时限</t>
  </si>
  <si>
    <t>资金到位率</t>
  </si>
  <si>
    <t>反映预算资金安排情况</t>
  </si>
  <si>
    <t>申请项目资金文件上报时限</t>
  </si>
  <si>
    <t>&gt;=</t>
  </si>
  <si>
    <t>天（工作日）</t>
  </si>
  <si>
    <t>反映申请资金文件流转情况</t>
  </si>
  <si>
    <t>成本指标</t>
  </si>
  <si>
    <t>降低政府债务成本</t>
  </si>
  <si>
    <t>万元</t>
  </si>
  <si>
    <t>反映政府债务本息偿还情况</t>
  </si>
  <si>
    <t>专款专用率</t>
  </si>
  <si>
    <t>反映款项按预算项目执行情况</t>
  </si>
  <si>
    <t xml:space="preserve">      效益指标</t>
  </si>
  <si>
    <t>对经济发展得促进作用</t>
  </si>
  <si>
    <t>明显</t>
  </si>
  <si>
    <t>达标</t>
  </si>
  <si>
    <t>定性指标</t>
  </si>
  <si>
    <t>反映路网改善对经济的促进作用</t>
  </si>
  <si>
    <t>社会效益指标</t>
  </si>
  <si>
    <t>防止债务违约</t>
  </si>
  <si>
    <t>出现债务违约的极端情况</t>
  </si>
  <si>
    <t>可持续影响指标</t>
  </si>
  <si>
    <t>项目建设适应未来一定时期内交通需求</t>
  </si>
  <si>
    <t>反映建设项目在一定时期的适用性</t>
  </si>
  <si>
    <t xml:space="preserve">      满意度指标</t>
  </si>
  <si>
    <t>服务对象满意度指标</t>
  </si>
  <si>
    <t>债权人对履约行为的满意度</t>
  </si>
  <si>
    <t>90</t>
  </si>
  <si>
    <t>反映债权人对债务清偿的满意情况</t>
  </si>
  <si>
    <t xml:space="preserve">    沾会高速国开基金回购本金和投资收益经费</t>
  </si>
  <si>
    <t>根据曲靖市第四届人民政府第三十七次（2015年度第12次）常务会议纪要，同意对争取到的7亿元国开发展基金，市政府享有3亿元的基金份额，用于补充地方配套建设资金，由市政府回购，投资周期为17年，利率为12%/年。按照《国开发展基金投资合同》约定，将当年应支付回购本金和应付投资收益足额纳入年度财政预算。按照还款通知书时限，及时归还回购本金和投资收益，避免出现债务违约，维护好政府信誉。</t>
  </si>
  <si>
    <t>回购本金支付率</t>
  </si>
  <si>
    <t>反映资金支付情况</t>
  </si>
  <si>
    <t>投资收益支付率</t>
  </si>
  <si>
    <t>反映投资收益支付情况</t>
  </si>
  <si>
    <t>按期支付基金应付投资收益和回购本金</t>
  </si>
  <si>
    <t>10月20日</t>
  </si>
  <si>
    <t>月-日</t>
  </si>
  <si>
    <t>资金到位及时率</t>
  </si>
  <si>
    <t>经济效益指标</t>
  </si>
  <si>
    <t>作用明显</t>
  </si>
  <si>
    <t>改善区域交通及运输条件</t>
  </si>
  <si>
    <t>反映路网改善对区域交通及运输的促进作用</t>
  </si>
  <si>
    <t>年</t>
  </si>
  <si>
    <t>社会公众满意度</t>
  </si>
  <si>
    <t>反映社会公众对项目建设的满意情况</t>
  </si>
  <si>
    <t xml:space="preserve">    现役军人免费乘坐市内公交车补偿经费</t>
  </si>
  <si>
    <t>支持国防军队建设，落实好《军人抚恤优待条例》，完成好对现役军人提供免费乘坐公交车服务的任务。</t>
  </si>
  <si>
    <t>获补企业数</t>
  </si>
  <si>
    <t>户</t>
  </si>
  <si>
    <t>反映获补企业数量</t>
  </si>
  <si>
    <t>免费乘坐人次</t>
  </si>
  <si>
    <t>万人次</t>
  </si>
  <si>
    <t>反映现役军人免费乘坐情况</t>
  </si>
  <si>
    <t>建立健全痕迹资料</t>
  </si>
  <si>
    <t>建立</t>
  </si>
  <si>
    <t>个</t>
  </si>
  <si>
    <t>反映补贴数据痕迹化</t>
  </si>
  <si>
    <t>反映补助是否专款专用</t>
  </si>
  <si>
    <t>反映资金拨付过程的及时情况</t>
  </si>
  <si>
    <t>落实好《军人抚恤优待条例》，做好“双拥”工作</t>
  </si>
  <si>
    <t>效果显著</t>
  </si>
  <si>
    <t>反映拥军优属完成情况</t>
  </si>
  <si>
    <t>生态效益指标</t>
  </si>
  <si>
    <t>提高城市公交吸引力，引导城市交通走绿色发展道路</t>
  </si>
  <si>
    <t>反映公共交通减少城市污染物排放情况</t>
  </si>
  <si>
    <t>完善补偿机制，提升运营水平</t>
  </si>
  <si>
    <t>反映补偿机制对公共交通的影响</t>
  </si>
  <si>
    <t>乘客满意度</t>
  </si>
  <si>
    <t>反映存在人员满意情况</t>
  </si>
  <si>
    <t xml:space="preserve">    邮政领域市级建设经费</t>
  </si>
  <si>
    <t>保障全市寄递渠道安全，履行好行业监管职责。</t>
  </si>
  <si>
    <t>履行行业管理重大问题研究</t>
  </si>
  <si>
    <t>次</t>
  </si>
  <si>
    <t>反映年度重大问题研究情况</t>
  </si>
  <si>
    <t>邮政业务量年增长率</t>
  </si>
  <si>
    <t>反映年度邮政业务量增长情况</t>
  </si>
  <si>
    <t>带动工业品下乡和农产品进城销售额</t>
  </si>
  <si>
    <t>45</t>
  </si>
  <si>
    <t>亿元</t>
  </si>
  <si>
    <t>反映带动产品下乡和进城销售情况</t>
  </si>
  <si>
    <t>邮政企业网点乡镇覆盖率</t>
  </si>
  <si>
    <t>反映邮政企业网点乡镇覆盖情况</t>
  </si>
  <si>
    <t>快递企业网点乡镇覆盖率</t>
  </si>
  <si>
    <t>98</t>
  </si>
  <si>
    <t>反映快递企业网点乡镇覆盖情况</t>
  </si>
  <si>
    <t>应急性交通运输公共服务及时率</t>
  </si>
  <si>
    <t>反映应急性交通运输处置能力</t>
  </si>
  <si>
    <t>促进劳动力就业</t>
  </si>
  <si>
    <t>6000</t>
  </si>
  <si>
    <t>人</t>
  </si>
  <si>
    <t>反映行业就业情况</t>
  </si>
  <si>
    <t>邮政业环境污染治理达标率</t>
  </si>
  <si>
    <t>反映邮政业对环境保护情况</t>
  </si>
  <si>
    <t>确保邮政业安全发展</t>
  </si>
  <si>
    <t>明显提升</t>
  </si>
  <si>
    <t>反映邮政业安全生产情况</t>
  </si>
  <si>
    <t>人民群众对邮政业满意度</t>
  </si>
  <si>
    <t>反映社会对邮政业满意度</t>
  </si>
  <si>
    <t xml:space="preserve">    曲陆高速改扩建征地拆迁项目经费</t>
  </si>
  <si>
    <t>完成2023年度曲陆高速改扩建征地拆迁项目目标任务。</t>
  </si>
  <si>
    <t>贷款利息支付率</t>
  </si>
  <si>
    <t>全年偿付借款本金和利息</t>
  </si>
  <si>
    <t xml:space="preserve">    老年人免费乘坐市内公交车补偿经费</t>
  </si>
  <si>
    <t>完成2023年老年人免费乘坐市内公共交通工具补贴年度任务目标。</t>
  </si>
  <si>
    <t>首次办理IC卡数</t>
  </si>
  <si>
    <t>15000</t>
  </si>
  <si>
    <t>张</t>
  </si>
  <si>
    <t>反映新增老年人IC卡数量</t>
  </si>
  <si>
    <t>乘坐人次</t>
  </si>
  <si>
    <t>3600</t>
  </si>
  <si>
    <t>反映老年人乘坐次数</t>
  </si>
  <si>
    <t>年度项目完成率</t>
  </si>
  <si>
    <t>反映项目完成情况</t>
  </si>
  <si>
    <t>补贴项目数据统计准确性</t>
  </si>
  <si>
    <t>反映补助支撑数据的完整和准确情况</t>
  </si>
  <si>
    <t>补贴支付时限</t>
  </si>
  <si>
    <t>季度末</t>
  </si>
  <si>
    <t>季度</t>
  </si>
  <si>
    <t>反映补贴支付时限</t>
  </si>
  <si>
    <t>IC卡工本费</t>
  </si>
  <si>
    <t>元/张</t>
  </si>
  <si>
    <t>反映IC卡补助成本</t>
  </si>
  <si>
    <t>费用补贴成本</t>
  </si>
  <si>
    <t>0.8、1.6、2.4</t>
  </si>
  <si>
    <t>元/人次</t>
  </si>
  <si>
    <t>反映费用补贴成本</t>
  </si>
  <si>
    <t>为市民节约支出</t>
  </si>
  <si>
    <t>反映补贴贡献值</t>
  </si>
  <si>
    <t>公路交通行车责任事故年均下降率</t>
  </si>
  <si>
    <t>反映行车安全</t>
  </si>
  <si>
    <t>班次高峰时段平均运营时速较初期提升</t>
  </si>
  <si>
    <t>反映公众出行体验</t>
  </si>
  <si>
    <t>提高城市公交吸引力，引导城市公交走绿色发展得道路</t>
  </si>
  <si>
    <t>反映公共交通对改善城市污染的贡献</t>
  </si>
  <si>
    <t>加强基础设施建设，完善补偿机制，提升运营水平</t>
  </si>
  <si>
    <t>反映补贴对公交发展得影响作用</t>
  </si>
  <si>
    <t>90%</t>
  </si>
  <si>
    <t>反映公交车乘客满意度</t>
  </si>
  <si>
    <t>产出指标</t>
  </si>
  <si>
    <t>空</t>
  </si>
  <si>
    <t xml:space="preserve">    东过境高速国开基金回购本金和投资收益经费</t>
  </si>
  <si>
    <t>完成2023年东过境高速国开基金回购本金和投资收益项目目标任务。</t>
  </si>
  <si>
    <t>9月15日</t>
  </si>
  <si>
    <t>全年偿付借款本级和利息</t>
  </si>
  <si>
    <t xml:space="preserve">    2022综合交通基础设施工作经费</t>
  </si>
  <si>
    <t>保障综合交通基础设施建设顺利推进，完成2023年度“互联互通”，“能通全通”项目建设任务。</t>
  </si>
  <si>
    <t>高速公路项目开工数</t>
  </si>
  <si>
    <t>相关计划</t>
  </si>
  <si>
    <t>拟建高速公路工可审批数</t>
  </si>
  <si>
    <t>公路质量安全监测次数</t>
  </si>
  <si>
    <t>65</t>
  </si>
  <si>
    <t>资金使用合规性</t>
  </si>
  <si>
    <t>100%</t>
  </si>
  <si>
    <t>反映资金专款专用情况</t>
  </si>
  <si>
    <t>完工项目验收合格率</t>
  </si>
  <si>
    <t>反映项目工程质量</t>
  </si>
  <si>
    <t>按期完成投资</t>
  </si>
  <si>
    <t>反映投资完成情况</t>
  </si>
  <si>
    <t>对经济发展的促进作用</t>
  </si>
  <si>
    <t>80%</t>
  </si>
  <si>
    <t>反映项目实施对经济促进作用</t>
  </si>
  <si>
    <t>基本公共服务水平</t>
  </si>
  <si>
    <t>反映公路修复对公共服务水平的改善情况</t>
  </si>
  <si>
    <t>交通建设符合环评审批要求</t>
  </si>
  <si>
    <t>反映项目环评情况</t>
  </si>
  <si>
    <t>项目适应未来一定时期内交通需求</t>
  </si>
  <si>
    <t>反映项目一定时期适应度</t>
  </si>
  <si>
    <t>改善通行服务水平群众满意度</t>
  </si>
  <si>
    <t>反映项目实施群众满意度</t>
  </si>
  <si>
    <t>2023年还需进一步规范行业管理，加大对“非法营运”和“超限超载”的打击力度，提高道路运输服务水平。继续加强交通运输部《道路运输管理工作规范》和《云南省道路运输条例》等法规的学习宣传贯彻，从市场准入、市场退出、动态监管等方面入手，研究行业规范管理，优化调整结构。进一步提高运政执法水平，健全各项工作制度，努力提高行政效率，树立负责任的运政部门形象，提升公众满意度。</t>
  </si>
  <si>
    <t>劳务派遣人员数量</t>
  </si>
  <si>
    <t>224</t>
  </si>
  <si>
    <t>劳务派遣人员数量为224人左右</t>
  </si>
  <si>
    <t>每年对企业源头运输装载行为的监管和检查</t>
  </si>
  <si>
    <t>120</t>
  </si>
  <si>
    <t>每月运政处所10个单位对货运企业进行一次检查</t>
  </si>
  <si>
    <t>每年开展打非治违出动执法人员</t>
  </si>
  <si>
    <t>2000</t>
  </si>
  <si>
    <t>人次</t>
  </si>
  <si>
    <t>每月运政处所10个单位至少200人次参与上路稽查</t>
  </si>
  <si>
    <t>资金使用合规率</t>
  </si>
  <si>
    <t>坚持”专款专用“的原则</t>
  </si>
  <si>
    <t>执法人员接到指令出动时间</t>
  </si>
  <si>
    <t>分钟</t>
  </si>
  <si>
    <t>15分钟内整装出发，快速行动</t>
  </si>
  <si>
    <t>效益指标</t>
  </si>
  <si>
    <t>打击非法营运执法辖区覆盖率</t>
  </si>
  <si>
    <t>保证辖区内没有执法死角区域</t>
  </si>
  <si>
    <t>满意度指标</t>
  </si>
  <si>
    <t>公众满意度</t>
  </si>
  <si>
    <t>达到公众90%以上的满意度，保障在册经营业户的合法权益，树立良好运政系统社会形象</t>
  </si>
  <si>
    <t>认真组织开展从业资格证考试工作。</t>
  </si>
  <si>
    <t>组织培训考试期数</t>
  </si>
  <si>
    <t>反映预算部门（单位）组织开展各类培训的期数。</t>
  </si>
  <si>
    <t>培训人员考试合格率</t>
  </si>
  <si>
    <t>反映预算部门（单位）组织开展各类培训的质量。
培训人员合格率=（合格的学员数量/培训总学员数量）*100%。</t>
  </si>
  <si>
    <t>考试资料费等</t>
  </si>
  <si>
    <t>130</t>
  </si>
  <si>
    <t>元/人</t>
  </si>
  <si>
    <t>反映预算部门（单位）组织开展各类培训中除师资费以外的人均培训费控制情况。</t>
  </si>
  <si>
    <t>考试费</t>
  </si>
  <si>
    <t>反映预算部门（单位）组织开展各类培训中除师资费以外的人均考试费收取情况。</t>
  </si>
  <si>
    <t>参训人员满意度</t>
  </si>
  <si>
    <t>反映培训和考试人员对培训内容、讲师授课、课程设置和培训效果等的满意度。
参训人员满意度=（对培训整体满意的参训人数/参训总人数）*100%</t>
  </si>
  <si>
    <t>重点对高速公路建设工程施工的基层监管部门、企业或生产经营单位、工程建设项目业主、施工和监理单位，生产经营或施工作业场所，以及交通运输系统单位自身安全5个重点领域进行督查，覆盖全市10个县（市、区）及在建监管领域建设项目，由站长领导安排部署每季度召开一次安全生产会议；每年至少一次对各在建高速公路建设项目进行质量安全综合督查；根据市委、市政府和云南省交通运输厅等有关上级的要求，针对重点时段、重大活动、重点领域适时加大力度、加大频次、加大覆盖面组织开展质量安全监督检查，并对各县（市、区）扶贫农村公路进行一次质量安全督查，同时按照2023年度质量安全监督工作计划完成相关工作。</t>
  </si>
  <si>
    <t>对在建高速公路进行质量安全检查</t>
  </si>
  <si>
    <t>对在建高速公路完成2次平安工地考评</t>
  </si>
  <si>
    <t>九月认真开展质量月活动</t>
  </si>
  <si>
    <t>完成对监理、试验检测单位的信用评价</t>
  </si>
  <si>
    <t>对在建高速公路进行质量安全综合督查</t>
  </si>
  <si>
    <t>完成检查报告数量</t>
  </si>
  <si>
    <t>检查（核查）覆盖率</t>
  </si>
  <si>
    <t>95</t>
  </si>
  <si>
    <t>检测及时率</t>
  </si>
  <si>
    <t>检查（核查）结果公开率</t>
  </si>
  <si>
    <t>反映项目实施对公共服务水平的改善情况</t>
  </si>
  <si>
    <t>问题整改落实率</t>
  </si>
  <si>
    <t>反映检查核查发现问题的整改落实情况</t>
  </si>
  <si>
    <t>受益对象满意度</t>
  </si>
  <si>
    <t>为保障沾会、寻沾、召泸、三清、杨宣，麒师、罗八6条高速公路项目建成通车后路政管理工作顺利开展，用于保障协助公路路政执法人员支出。</t>
  </si>
  <si>
    <t>日常路政巡查</t>
  </si>
  <si>
    <t>400</t>
  </si>
  <si>
    <t>次/年</t>
  </si>
  <si>
    <t>反映路政巡查次数</t>
  </si>
  <si>
    <t>沿线路政法律法规宣传</t>
  </si>
  <si>
    <t>反映法规宣传情况</t>
  </si>
  <si>
    <t>辖区内道路路产路权维护率</t>
  </si>
  <si>
    <t>反映执法维护情况</t>
  </si>
  <si>
    <t>日常路政处罚和行政许可完结率</t>
  </si>
  <si>
    <t>反映执法及时性</t>
  </si>
  <si>
    <t>公众出行安全程度</t>
  </si>
  <si>
    <t>反映路政保障公众出行情况</t>
  </si>
  <si>
    <t>道路通畅率</t>
  </si>
  <si>
    <t>反映执法路段通畅情况</t>
  </si>
  <si>
    <t>服务对象满意度</t>
  </si>
  <si>
    <t>反映服务对象满意度</t>
  </si>
  <si>
    <t>预算05-3表</t>
  </si>
  <si>
    <t>项目支出绩效目标表（另文下达）</t>
  </si>
  <si>
    <t>注：我部门无项目支出绩效目标（另文下达），故此表为空表。</t>
  </si>
  <si>
    <t>预算06表</t>
  </si>
  <si>
    <t>政府性基金预算支出预算表</t>
  </si>
  <si>
    <t>单位名称</t>
  </si>
  <si>
    <t>本年政府性基金预算支出</t>
  </si>
  <si>
    <t xml:space="preserve">  交通运输支出</t>
  </si>
  <si>
    <t xml:space="preserve">    车辆通行费安排的支出</t>
  </si>
  <si>
    <t xml:space="preserve">      公路还贷</t>
  </si>
  <si>
    <t>国有资本经营预算支出预算表</t>
  </si>
  <si>
    <t>本年国有资本经营预算支出</t>
  </si>
  <si>
    <t>注：我部门无 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</si>
  <si>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</si>
  <si>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</si>
  <si>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</si>
  <si>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</si>
  <si>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</si>
  <si>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</si>
  <si>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</si>
  <si>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</si>
  <si>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</si>
  <si>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</si>
  <si>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</si>
  <si>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单位自有资金项目经费</t>
  </si>
  <si>
    <t>办公桌椅</t>
  </si>
  <si>
    <t>A05010000 家具</t>
  </si>
  <si>
    <t>套</t>
  </si>
  <si>
    <t>三门柜</t>
  </si>
  <si>
    <t>激光打印机（非国产）</t>
  </si>
  <si>
    <t>A02020000 办公设备</t>
  </si>
  <si>
    <t>传真机</t>
  </si>
  <si>
    <t>笔记本</t>
  </si>
  <si>
    <t>A02010000 信息化设备</t>
  </si>
  <si>
    <t>便携式打印机</t>
  </si>
  <si>
    <t>碎纸机</t>
  </si>
  <si>
    <t>执法记录仪</t>
  </si>
  <si>
    <t xml:space="preserve">  交通罚没收入用于执法办案经费</t>
  </si>
  <si>
    <t>处机关办公设备购置</t>
  </si>
  <si>
    <t>A02000000 设备</t>
  </si>
  <si>
    <t>处机关办公家具购置</t>
  </si>
  <si>
    <t>A05000000 家具和用具</t>
  </si>
  <si>
    <t>客货运监管平台建设</t>
  </si>
  <si>
    <t>B06000000 安装工程</t>
  </si>
  <si>
    <t>麒麟所办公设备购置</t>
  </si>
  <si>
    <t>麒麟所办公家具购置</t>
  </si>
  <si>
    <t>陆良所办公设备购置</t>
  </si>
  <si>
    <t>陆良所办公家具购置</t>
  </si>
  <si>
    <t>富源所办公设备购置</t>
  </si>
  <si>
    <t>富源所办公家具购置</t>
  </si>
  <si>
    <t>宣威所办公设备购置</t>
  </si>
  <si>
    <t>宣威所办公家具购置</t>
  </si>
  <si>
    <t>会泽所办公设备购置</t>
  </si>
  <si>
    <t>马龙所办公设备购置</t>
  </si>
  <si>
    <t>马龙所办公家具购置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</si>
  <si>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</si>
  <si>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</si>
  <si>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</si>
  <si>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</si>
  <si>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</si>
  <si>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</si>
  <si>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</si>
  <si>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</si>
  <si>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</si>
  <si>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注：我部门无 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</si>
  <si>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</si>
  <si>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</si>
  <si>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</si>
  <si>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</si>
  <si>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</si>
  <si>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</si>
  <si>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</si>
  <si>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</si>
  <si>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</si>
  <si>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</si>
  <si>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</si>
  <si>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</si>
  <si>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</si>
  <si>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</si>
  <si>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</si>
  <si>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注：我部门无市对下转移支付预算，故此表为空表。</t>
  </si>
  <si>
    <t>预算10-2表</t>
  </si>
  <si>
    <t>市对下转移支付绩效目标表</t>
  </si>
  <si>
    <t>注：我部门无市对下转移支付绩效目标，故此表为空表。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</si>
  <si>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</si>
  <si>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</si>
  <si>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</si>
  <si>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</si>
  <si>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</si>
  <si>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</si>
  <si>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</si>
  <si>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</si>
  <si>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</si>
  <si>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曲靖市麒麟交通运政管理所</t>
  </si>
  <si>
    <t>曲靖市陆良交通运政管理所</t>
  </si>
  <si>
    <t>曲靖市富源交通运政管理所</t>
  </si>
  <si>
    <t>曲靖市宣威交通运政管理所</t>
  </si>
  <si>
    <t>曲靖市会泽交通运政管理所</t>
  </si>
  <si>
    <t>曲靖市马龙交通运政管理所</t>
  </si>
  <si>
    <t>预算12表</t>
  </si>
  <si>
    <t>上级补助项目支出预算表</t>
  </si>
  <si>
    <t>上级补助</t>
  </si>
  <si>
    <t>说明：本单位无上级补助项目支出预算,故此表为空表。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</si>
  <si>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</si>
  <si>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</si>
  <si>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</si>
  <si>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</si>
  <si>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</si>
  <si>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</si>
  <si>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313事业发展类</t>
  </si>
  <si>
    <t>市本级</t>
  </si>
  <si>
    <t>312民生类</t>
  </si>
  <si>
    <t>311专项业务类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</si>
</sst>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  <numFmt numFmtId="178" formatCode="#,##0.00_);[Red]\-#,##0.00\ "/>
  </numFmts>
  <fonts count="42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Microsoft Sans Serif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方正黑体_GBK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top"/>
      <protection locked="0"/>
    </xf>
    <xf numFmtId="0" fontId="13" fillId="0" borderId="0">
      <alignment vertical="center"/>
    </xf>
    <xf numFmtId="0" fontId="1" fillId="0" borderId="0"/>
  </cellStyleXfs>
  <cellXfs count="29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/>
    <xf numFmtId="49" fontId="2" fillId="0" borderId="0" xfId="51" applyNumberFormat="1" applyFont="1" applyFill="1" applyBorder="1" applyAlignment="1" applyProtection="1"/>
    <xf numFmtId="0" fontId="2" fillId="0" borderId="0" xfId="51" applyFont="1" applyFill="1" applyBorder="1" applyAlignment="1" applyProtection="1"/>
    <xf numFmtId="0" fontId="2" fillId="0" borderId="0" xfId="51" applyFont="1" applyFill="1" applyBorder="1" applyAlignment="1" applyProtection="1">
      <alignment horizontal="right" vertical="center"/>
      <protection locked="0"/>
    </xf>
    <xf numFmtId="0" fontId="3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left" vertical="center"/>
      <protection locked="0"/>
    </xf>
    <xf numFmtId="0" fontId="5" fillId="0" borderId="0" xfId="51" applyFont="1" applyFill="1" applyBorder="1" applyAlignment="1" applyProtection="1">
      <alignment horizontal="left" vertical="center"/>
    </xf>
    <xf numFmtId="0" fontId="5" fillId="0" borderId="0" xfId="51" applyFont="1" applyFill="1" applyBorder="1" applyAlignment="1" applyProtection="1"/>
    <xf numFmtId="0" fontId="2" fillId="0" borderId="0" xfId="51" applyFont="1" applyFill="1" applyBorder="1" applyAlignment="1" applyProtection="1">
      <alignment horizontal="right"/>
      <protection locked="0"/>
    </xf>
    <xf numFmtId="0" fontId="5" fillId="0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2" xfId="51" applyFont="1" applyFill="1" applyBorder="1" applyAlignment="1" applyProtection="1">
      <alignment horizontal="center" vertical="center"/>
    </xf>
    <xf numFmtId="0" fontId="5" fillId="0" borderId="3" xfId="51" applyFont="1" applyFill="1" applyBorder="1" applyAlignment="1" applyProtection="1">
      <alignment horizontal="center" vertical="center"/>
    </xf>
    <xf numFmtId="0" fontId="5" fillId="0" borderId="4" xfId="51" applyFont="1" applyFill="1" applyBorder="1" applyAlignment="1" applyProtection="1">
      <alignment horizontal="center" vertical="center"/>
    </xf>
    <xf numFmtId="0" fontId="5" fillId="0" borderId="5" xfId="51" applyFont="1" applyFill="1" applyBorder="1" applyAlignment="1" applyProtection="1">
      <alignment horizontal="center" vertical="center" wrapText="1"/>
      <protection locked="0"/>
    </xf>
    <xf numFmtId="0" fontId="5" fillId="0" borderId="5" xfId="5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/>
    </xf>
    <xf numFmtId="0" fontId="5" fillId="0" borderId="6" xfId="51" applyFont="1" applyFill="1" applyBorder="1" applyAlignment="1" applyProtection="1">
      <alignment horizontal="center" vertical="center" wrapText="1"/>
      <protection locked="0"/>
    </xf>
    <xf numFmtId="0" fontId="5" fillId="0" borderId="6" xfId="51" applyFont="1" applyFill="1" applyBorder="1" applyAlignment="1" applyProtection="1">
      <alignment horizontal="center" vertical="center" wrapText="1"/>
    </xf>
    <xf numFmtId="0" fontId="5" fillId="0" borderId="6" xfId="51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 applyProtection="1">
      <alignment horizontal="center" vertical="center"/>
      <protection locked="0"/>
    </xf>
    <xf numFmtId="0" fontId="0" fillId="0" borderId="7" xfId="51" applyFont="1" applyFill="1" applyBorder="1" applyAlignment="1" applyProtection="1">
      <alignment horizontal="left" vertical="center" wrapText="1"/>
      <protection locked="0"/>
    </xf>
    <xf numFmtId="0" fontId="4" fillId="0" borderId="7" xfId="51" applyFont="1" applyFill="1" applyBorder="1" applyAlignment="1" applyProtection="1">
      <alignment horizontal="left" vertical="center"/>
      <protection locked="0"/>
    </xf>
    <xf numFmtId="0" fontId="0" fillId="0" borderId="7" xfId="51" applyFont="1" applyFill="1" applyBorder="1" applyAlignment="1" applyProtection="1">
      <alignment horizontal="right" vertical="center" wrapText="1"/>
      <protection locked="0"/>
    </xf>
    <xf numFmtId="0" fontId="0" fillId="0" borderId="2" xfId="51" applyFont="1" applyFill="1" applyBorder="1" applyAlignment="1" applyProtection="1">
      <alignment horizontal="center" vertical="center" wrapText="1"/>
      <protection locked="0"/>
    </xf>
    <xf numFmtId="0" fontId="0" fillId="0" borderId="3" xfId="51" applyFont="1" applyFill="1" applyBorder="1" applyAlignment="1" applyProtection="1">
      <alignment horizontal="left" vertical="center" wrapText="1"/>
      <protection locked="0"/>
    </xf>
    <xf numFmtId="0" fontId="0" fillId="0" borderId="4" xfId="51" applyFont="1" applyFill="1" applyBorder="1" applyAlignment="1" applyProtection="1">
      <alignment horizontal="left" vertical="center" wrapText="1"/>
      <protection locked="0"/>
    </xf>
    <xf numFmtId="0" fontId="5" fillId="0" borderId="5" xfId="51" applyFont="1" applyFill="1" applyBorder="1" applyAlignment="1" applyProtection="1">
      <alignment horizontal="center" vertical="center"/>
    </xf>
    <xf numFmtId="0" fontId="4" fillId="0" borderId="7" xfId="51" applyFont="1" applyFill="1" applyBorder="1" applyAlignment="1" applyProtection="1">
      <alignment horizontal="left" vertical="center" wrapText="1"/>
    </xf>
    <xf numFmtId="0" fontId="0" fillId="0" borderId="7" xfId="51" applyFont="1" applyFill="1" applyBorder="1" applyAlignment="1" applyProtection="1">
      <alignment horizontal="right" vertical="center" wrapText="1"/>
    </xf>
    <xf numFmtId="0" fontId="1" fillId="0" borderId="2" xfId="51" applyFont="1" applyFill="1" applyBorder="1" applyAlignment="1" applyProtection="1">
      <alignment horizontal="center" vertical="center" wrapText="1"/>
      <protection locked="0"/>
    </xf>
    <xf numFmtId="0" fontId="0" fillId="0" borderId="3" xfId="51" applyFont="1" applyFill="1" applyBorder="1" applyAlignment="1" applyProtection="1">
      <alignment horizontal="left" vertical="center"/>
    </xf>
    <xf numFmtId="0" fontId="0" fillId="0" borderId="4" xfId="51" applyFont="1" applyFill="1" applyBorder="1" applyAlignment="1" applyProtection="1">
      <alignment horizontal="left" vertical="center"/>
    </xf>
    <xf numFmtId="0" fontId="1" fillId="0" borderId="0" xfId="53" applyFill="1" applyAlignment="1">
      <alignment vertical="center"/>
    </xf>
    <xf numFmtId="0" fontId="1" fillId="0" borderId="0" xfId="51" applyFont="1" applyFill="1" applyBorder="1" applyAlignment="1" applyProtection="1">
      <alignment vertical="center"/>
    </xf>
    <xf numFmtId="0" fontId="0" fillId="0" borderId="0" xfId="51" applyFont="1" applyFill="1" applyBorder="1" applyAlignment="1" applyProtection="1">
      <alignment vertical="top"/>
      <protection locked="0"/>
    </xf>
    <xf numFmtId="0" fontId="4" fillId="0" borderId="0" xfId="51" applyFont="1" applyFill="1" applyBorder="1" applyAlignment="1" applyProtection="1">
      <alignment horizontal="right" vertical="center"/>
    </xf>
    <xf numFmtId="0" fontId="6" fillId="0" borderId="0" xfId="51" applyFont="1" applyFill="1" applyBorder="1" applyAlignment="1" applyProtection="1">
      <alignment horizontal="center" vertical="center" wrapText="1"/>
    </xf>
    <xf numFmtId="0" fontId="4" fillId="0" borderId="0" xfId="51" applyFont="1" applyFill="1" applyBorder="1" applyAlignment="1" applyProtection="1">
      <alignment horizontal="left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0" fontId="5" fillId="0" borderId="2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 wrapText="1"/>
    </xf>
    <xf numFmtId="0" fontId="5" fillId="0" borderId="4" xfId="51" applyFont="1" applyFill="1" applyBorder="1" applyAlignment="1" applyProtection="1">
      <alignment horizontal="center" vertical="center" wrapText="1"/>
    </xf>
    <xf numFmtId="0" fontId="5" fillId="0" borderId="7" xfId="51" applyFont="1" applyFill="1" applyBorder="1" applyAlignment="1" applyProtection="1">
      <alignment horizontal="center" vertical="center" wrapText="1"/>
    </xf>
    <xf numFmtId="0" fontId="4" fillId="0" borderId="7" xfId="51" applyFont="1" applyFill="1" applyBorder="1" applyAlignment="1" applyProtection="1">
      <alignment vertical="center" wrapText="1"/>
    </xf>
    <xf numFmtId="0" fontId="4" fillId="0" borderId="4" xfId="51" applyFont="1" applyFill="1" applyBorder="1" applyAlignment="1" applyProtection="1">
      <alignment vertical="center" wrapText="1"/>
    </xf>
    <xf numFmtId="0" fontId="8" fillId="0" borderId="8" xfId="49" applyFont="1" applyFill="1" applyBorder="1" applyAlignment="1">
      <alignment horizontal="center" vertical="center" wrapText="1"/>
    </xf>
    <xf numFmtId="176" fontId="8" fillId="0" borderId="8" xfId="49" applyNumberFormat="1" applyFont="1" applyFill="1" applyBorder="1" applyAlignment="1">
      <alignment horizontal="left" vertical="center" wrapText="1"/>
    </xf>
    <xf numFmtId="176" fontId="4" fillId="0" borderId="7" xfId="51" applyNumberFormat="1" applyFont="1" applyFill="1" applyBorder="1" applyAlignment="1" applyProtection="1">
      <alignment horizontal="left" vertical="center"/>
    </xf>
    <xf numFmtId="0" fontId="8" fillId="0" borderId="8" xfId="49" applyFont="1" applyFill="1" applyBorder="1" applyAlignment="1">
      <alignment horizontal="left" vertical="top" wrapText="1"/>
    </xf>
    <xf numFmtId="0" fontId="4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4" xfId="51" applyFont="1" applyFill="1" applyBorder="1" applyAlignment="1" applyProtection="1">
      <alignment vertical="center" wrapText="1"/>
      <protection locked="0"/>
    </xf>
    <xf numFmtId="176" fontId="4" fillId="0" borderId="7" xfId="51" applyNumberFormat="1" applyFont="1" applyFill="1" applyBorder="1" applyAlignment="1" applyProtection="1">
      <alignment horizontal="right" vertical="center"/>
      <protection locked="0"/>
    </xf>
    <xf numFmtId="176" fontId="2" fillId="0" borderId="7" xfId="51" applyNumberFormat="1" applyFont="1" applyFill="1" applyBorder="1" applyAlignment="1" applyProtection="1">
      <alignment horizontal="left" vertical="center"/>
      <protection locked="0"/>
    </xf>
    <xf numFmtId="0" fontId="6" fillId="0" borderId="0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center" vertical="center"/>
      <protection locked="0"/>
    </xf>
    <xf numFmtId="0" fontId="0" fillId="0" borderId="0" xfId="51" applyFont="1" applyFill="1" applyBorder="1" applyAlignment="1" applyProtection="1">
      <alignment horizontal="left" vertical="center"/>
      <protection locked="0"/>
    </xf>
    <xf numFmtId="0" fontId="5" fillId="0" borderId="7" xfId="51" applyFont="1" applyFill="1" applyBorder="1" applyAlignment="1" applyProtection="1">
      <alignment horizontal="center" vertical="center"/>
      <protection locked="0"/>
    </xf>
    <xf numFmtId="0" fontId="5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7" xfId="51" applyFont="1" applyFill="1" applyBorder="1" applyAlignment="1" applyProtection="1">
      <alignment horizontal="center" vertical="center" wrapText="1"/>
    </xf>
    <xf numFmtId="0" fontId="4" fillId="0" borderId="7" xfId="51" applyFont="1" applyFill="1" applyBorder="1" applyAlignment="1" applyProtection="1">
      <alignment horizontal="center" vertical="center"/>
      <protection locked="0"/>
    </xf>
    <xf numFmtId="0" fontId="4" fillId="0" borderId="0" xfId="51" applyFont="1" applyFill="1" applyBorder="1" applyAlignment="1" applyProtection="1">
      <alignment horizontal="right" vertical="center"/>
      <protection locked="0"/>
    </xf>
    <xf numFmtId="0" fontId="7" fillId="0" borderId="0" xfId="51" applyFont="1" applyFill="1" applyBorder="1" applyAlignment="1" applyProtection="1">
      <alignment vertical="top"/>
      <protection locked="0"/>
    </xf>
    <xf numFmtId="0" fontId="2" fillId="0" borderId="0" xfId="51" applyFont="1" applyFill="1" applyBorder="1" applyAlignment="1" applyProtection="1">
      <alignment vertical="top"/>
    </xf>
    <xf numFmtId="0" fontId="9" fillId="0" borderId="0" xfId="51" applyFont="1" applyFill="1" applyBorder="1" applyAlignment="1" applyProtection="1">
      <alignment vertical="top"/>
    </xf>
    <xf numFmtId="0" fontId="2" fillId="0" borderId="0" xfId="51" applyFont="1" applyFill="1" applyBorder="1" applyAlignment="1" applyProtection="1">
      <alignment horizontal="right" vertical="center"/>
    </xf>
    <xf numFmtId="0" fontId="10" fillId="0" borderId="0" xfId="51" applyFont="1" applyFill="1" applyBorder="1" applyAlignment="1" applyProtection="1">
      <alignment horizontal="center" vertical="center" wrapText="1"/>
    </xf>
    <xf numFmtId="0" fontId="10" fillId="0" borderId="0" xfId="51" applyFont="1" applyFill="1" applyBorder="1" applyAlignment="1" applyProtection="1">
      <alignment horizontal="center" vertical="center"/>
    </xf>
    <xf numFmtId="0" fontId="5" fillId="0" borderId="0" xfId="51" applyFont="1" applyFill="1" applyBorder="1" applyAlignment="1" applyProtection="1">
      <alignment horizontal="left" vertical="center" wrapText="1"/>
    </xf>
    <xf numFmtId="0" fontId="5" fillId="0" borderId="0" xfId="51" applyFont="1" applyFill="1" applyBorder="1" applyAlignment="1" applyProtection="1">
      <alignment vertical="top" wrapText="1"/>
    </xf>
    <xf numFmtId="0" fontId="5" fillId="0" borderId="0" xfId="51" applyFont="1" applyFill="1" applyBorder="1" applyAlignment="1" applyProtection="1">
      <alignment horizontal="right" vertical="top" wrapText="1"/>
    </xf>
    <xf numFmtId="0" fontId="5" fillId="0" borderId="0" xfId="51" applyFont="1" applyFill="1" applyBorder="1" applyAlignment="1" applyProtection="1">
      <alignment vertical="top"/>
      <protection locked="0"/>
    </xf>
    <xf numFmtId="0" fontId="5" fillId="0" borderId="9" xfId="51" applyFont="1" applyFill="1" applyBorder="1" applyAlignment="1" applyProtection="1">
      <alignment horizontal="center" vertical="center" wrapText="1"/>
    </xf>
    <xf numFmtId="0" fontId="5" fillId="0" borderId="7" xfId="51" applyFont="1" applyFill="1" applyBorder="1" applyAlignment="1" applyProtection="1">
      <alignment horizontal="center" vertical="center"/>
    </xf>
    <xf numFmtId="0" fontId="7" fillId="0" borderId="2" xfId="51" applyFont="1" applyFill="1" applyBorder="1" applyAlignment="1" applyProtection="1">
      <alignment horizontal="center" vertical="center"/>
    </xf>
    <xf numFmtId="0" fontId="7" fillId="0" borderId="2" xfId="51" applyFont="1" applyFill="1" applyBorder="1" applyAlignment="1" applyProtection="1">
      <alignment horizontal="center" vertical="center"/>
      <protection locked="0"/>
    </xf>
    <xf numFmtId="0" fontId="7" fillId="0" borderId="7" xfId="51" applyFont="1" applyFill="1" applyBorder="1" applyAlignment="1" applyProtection="1">
      <alignment vertical="center" wrapText="1"/>
    </xf>
    <xf numFmtId="0" fontId="5" fillId="0" borderId="7" xfId="51" applyFont="1" applyFill="1" applyBorder="1" applyAlignment="1" applyProtection="1">
      <alignment vertical="center"/>
    </xf>
    <xf numFmtId="0" fontId="7" fillId="0" borderId="2" xfId="51" applyFont="1" applyFill="1" applyBorder="1" applyAlignment="1" applyProtection="1">
      <alignment vertical="center"/>
    </xf>
    <xf numFmtId="0" fontId="5" fillId="0" borderId="7" xfId="51" applyFont="1" applyFill="1" applyBorder="1" applyAlignment="1" applyProtection="1">
      <alignment vertical="center"/>
      <protection locked="0"/>
    </xf>
    <xf numFmtId="0" fontId="7" fillId="0" borderId="2" xfId="51" applyFont="1" applyFill="1" applyBorder="1" applyAlignment="1" applyProtection="1">
      <alignment vertical="center"/>
      <protection locked="0"/>
    </xf>
    <xf numFmtId="0" fontId="5" fillId="0" borderId="0" xfId="51" applyFont="1" applyFill="1" applyBorder="1" applyAlignment="1" applyProtection="1">
      <alignment vertical="top"/>
    </xf>
    <xf numFmtId="0" fontId="5" fillId="0" borderId="0" xfId="51" applyFont="1" applyFill="1" applyBorder="1" applyAlignment="1" applyProtection="1">
      <alignment horizontal="right" vertical="center"/>
      <protection locked="0"/>
    </xf>
    <xf numFmtId="0" fontId="1" fillId="0" borderId="7" xfId="51" applyFont="1" applyFill="1" applyBorder="1" applyAlignment="1" applyProtection="1">
      <alignment horizontal="center" vertical="top"/>
    </xf>
    <xf numFmtId="0" fontId="1" fillId="0" borderId="0" xfId="51" applyFont="1" applyFill="1" applyBorder="1" applyAlignment="1" applyProtection="1">
      <alignment vertical="top"/>
    </xf>
    <xf numFmtId="0" fontId="2" fillId="0" borderId="0" xfId="51" applyFont="1" applyFill="1" applyBorder="1" applyAlignment="1" applyProtection="1">
      <alignment vertical="top" wrapText="1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center" vertical="center" wrapText="1"/>
    </xf>
    <xf numFmtId="0" fontId="4" fillId="0" borderId="0" xfId="51" applyFont="1" applyFill="1" applyBorder="1" applyAlignment="1" applyProtection="1">
      <alignment horizontal="left" vertical="center" wrapText="1"/>
    </xf>
    <xf numFmtId="0" fontId="5" fillId="0" borderId="10" xfId="51" applyFont="1" applyFill="1" applyBorder="1" applyAlignment="1" applyProtection="1">
      <alignment horizontal="center" vertical="center" wrapText="1"/>
    </xf>
    <xf numFmtId="0" fontId="5" fillId="0" borderId="10" xfId="51" applyFont="1" applyFill="1" applyBorder="1" applyAlignment="1" applyProtection="1">
      <alignment horizontal="center" vertical="center" wrapText="1"/>
      <protection locked="0"/>
    </xf>
    <xf numFmtId="0" fontId="5" fillId="0" borderId="11" xfId="51" applyFont="1" applyFill="1" applyBorder="1" applyAlignment="1" applyProtection="1">
      <alignment horizontal="center" vertical="center" wrapText="1"/>
    </xf>
    <xf numFmtId="0" fontId="7" fillId="0" borderId="11" xfId="51" applyFont="1" applyFill="1" applyBorder="1" applyAlignment="1" applyProtection="1">
      <alignment horizontal="center" vertical="center" wrapText="1"/>
      <protection locked="0"/>
    </xf>
    <xf numFmtId="0" fontId="5" fillId="0" borderId="12" xfId="51" applyFont="1" applyFill="1" applyBorder="1" applyAlignment="1" applyProtection="1">
      <alignment horizontal="center" vertical="center" wrapText="1"/>
    </xf>
    <xf numFmtId="0" fontId="5" fillId="0" borderId="12" xfId="5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 applyProtection="1">
      <alignment horizontal="left" vertical="center" wrapText="1"/>
    </xf>
    <xf numFmtId="0" fontId="4" fillId="0" borderId="12" xfId="51" applyFont="1" applyFill="1" applyBorder="1" applyAlignment="1" applyProtection="1">
      <alignment horizontal="left" vertical="center" wrapText="1"/>
    </xf>
    <xf numFmtId="0" fontId="4" fillId="0" borderId="12" xfId="51" applyFont="1" applyFill="1" applyBorder="1" applyAlignment="1" applyProtection="1">
      <alignment horizontal="right" vertical="center"/>
      <protection locked="0"/>
    </xf>
    <xf numFmtId="0" fontId="4" fillId="0" borderId="12" xfId="51" applyFont="1" applyFill="1" applyBorder="1" applyAlignment="1" applyProtection="1">
      <alignment horizontal="left" vertical="center" wrapText="1"/>
      <protection locked="0"/>
    </xf>
    <xf numFmtId="0" fontId="4" fillId="0" borderId="12" xfId="51" applyFont="1" applyFill="1" applyBorder="1" applyAlignment="1" applyProtection="1">
      <alignment horizontal="right" vertical="center"/>
    </xf>
    <xf numFmtId="0" fontId="4" fillId="0" borderId="13" xfId="51" applyFont="1" applyFill="1" applyBorder="1" applyAlignment="1" applyProtection="1">
      <alignment horizontal="center" vertical="center"/>
    </xf>
    <xf numFmtId="0" fontId="4" fillId="0" borderId="14" xfId="51" applyFont="1" applyFill="1" applyBorder="1" applyAlignment="1" applyProtection="1">
      <alignment horizontal="left" vertical="center"/>
    </xf>
    <xf numFmtId="0" fontId="4" fillId="0" borderId="12" xfId="51" applyFont="1" applyFill="1" applyBorder="1" applyAlignment="1" applyProtection="1">
      <alignment horizontal="left" vertical="center"/>
    </xf>
    <xf numFmtId="0" fontId="1" fillId="0" borderId="0" xfId="51" applyFont="1" applyFill="1" applyAlignment="1" applyProtection="1">
      <alignment horizontal="left" vertical="top"/>
    </xf>
    <xf numFmtId="0" fontId="0" fillId="0" borderId="0" xfId="51" applyFont="1" applyFill="1" applyBorder="1" applyAlignment="1" applyProtection="1">
      <alignment vertical="top" wrapText="1"/>
      <protection locked="0"/>
    </xf>
    <xf numFmtId="0" fontId="1" fillId="0" borderId="0" xfId="51" applyFont="1" applyFill="1" applyBorder="1" applyAlignment="1" applyProtection="1">
      <alignment vertical="top" wrapText="1"/>
    </xf>
    <xf numFmtId="0" fontId="3" fillId="0" borderId="0" xfId="51" applyFont="1" applyFill="1" applyBorder="1" applyAlignment="1" applyProtection="1">
      <alignment horizontal="center" vertical="center" wrapText="1"/>
      <protection locked="0"/>
    </xf>
    <xf numFmtId="0" fontId="4" fillId="0" borderId="0" xfId="51" applyFont="1" applyFill="1" applyBorder="1" applyAlignment="1" applyProtection="1">
      <alignment horizontal="right" vertical="top"/>
      <protection locked="0"/>
    </xf>
    <xf numFmtId="0" fontId="5" fillId="0" borderId="3" xfId="51" applyFont="1" applyFill="1" applyBorder="1" applyAlignment="1" applyProtection="1">
      <alignment horizontal="center" vertical="center" wrapText="1"/>
      <protection locked="0"/>
    </xf>
    <xf numFmtId="0" fontId="5" fillId="0" borderId="3" xfId="51" applyFont="1" applyFill="1" applyBorder="1" applyAlignment="1" applyProtection="1">
      <alignment horizontal="center" vertical="center"/>
      <protection locked="0"/>
    </xf>
    <xf numFmtId="0" fontId="5" fillId="0" borderId="14" xfId="51" applyFont="1" applyFill="1" applyBorder="1" applyAlignment="1" applyProtection="1">
      <alignment horizontal="center" vertical="center" wrapText="1"/>
    </xf>
    <xf numFmtId="0" fontId="7" fillId="0" borderId="14" xfId="51" applyFont="1" applyFill="1" applyBorder="1" applyAlignment="1" applyProtection="1">
      <alignment horizontal="center" vertical="center"/>
      <protection locked="0"/>
    </xf>
    <xf numFmtId="0" fontId="4" fillId="0" borderId="7" xfId="51" applyFont="1" applyFill="1" applyBorder="1" applyAlignment="1" applyProtection="1">
      <alignment horizontal="right" vertical="center"/>
      <protection locked="0"/>
    </xf>
    <xf numFmtId="0" fontId="4" fillId="0" borderId="0" xfId="51" applyFont="1" applyFill="1" applyBorder="1" applyAlignment="1" applyProtection="1">
      <alignment horizontal="right" vertical="center" wrapText="1"/>
      <protection locked="0"/>
    </xf>
    <xf numFmtId="0" fontId="4" fillId="0" borderId="0" xfId="51" applyFont="1" applyFill="1" applyBorder="1" applyAlignment="1" applyProtection="1">
      <alignment horizontal="right" vertical="center" wrapText="1"/>
    </xf>
    <xf numFmtId="0" fontId="4" fillId="0" borderId="0" xfId="51" applyFont="1" applyFill="1" applyBorder="1" applyAlignment="1" applyProtection="1">
      <alignment horizontal="right" vertical="top" wrapText="1"/>
      <protection locked="0"/>
    </xf>
    <xf numFmtId="0" fontId="4" fillId="0" borderId="0" xfId="51" applyFont="1" applyFill="1" applyBorder="1" applyAlignment="1" applyProtection="1">
      <alignment horizontal="right" vertical="top" wrapText="1"/>
    </xf>
    <xf numFmtId="0" fontId="7" fillId="0" borderId="14" xfId="51" applyFont="1" applyFill="1" applyBorder="1" applyAlignment="1" applyProtection="1">
      <alignment horizontal="center" vertical="center" wrapText="1"/>
      <protection locked="0"/>
    </xf>
    <xf numFmtId="0" fontId="5" fillId="0" borderId="12" xfId="51" applyFont="1" applyFill="1" applyBorder="1" applyAlignment="1" applyProtection="1">
      <alignment horizontal="center" vertical="center"/>
    </xf>
    <xf numFmtId="0" fontId="5" fillId="0" borderId="12" xfId="51" applyFont="1" applyFill="1" applyBorder="1" applyAlignment="1" applyProtection="1">
      <alignment horizontal="center" vertical="center"/>
      <protection locked="0"/>
    </xf>
    <xf numFmtId="4" fontId="4" fillId="0" borderId="12" xfId="51" applyNumberFormat="1" applyFont="1" applyFill="1" applyBorder="1" applyAlignment="1" applyProtection="1">
      <alignment horizontal="right" vertical="center"/>
      <protection locked="0"/>
    </xf>
    <xf numFmtId="0" fontId="1" fillId="0" borderId="7" xfId="51" applyFont="1" applyFill="1" applyBorder="1" applyAlignment="1" applyProtection="1">
      <alignment vertical="top"/>
    </xf>
    <xf numFmtId="0" fontId="1" fillId="0" borderId="12" xfId="51" applyFont="1" applyFill="1" applyBorder="1" applyAlignment="1" applyProtection="1">
      <alignment vertical="top"/>
    </xf>
    <xf numFmtId="3" fontId="4" fillId="0" borderId="12" xfId="51" applyNumberFormat="1" applyFont="1" applyFill="1" applyBorder="1" applyAlignment="1" applyProtection="1">
      <alignment horizontal="right" vertical="center"/>
    </xf>
    <xf numFmtId="4" fontId="0" fillId="0" borderId="12" xfId="51" applyNumberFormat="1" applyFont="1" applyFill="1" applyBorder="1" applyAlignment="1" applyProtection="1">
      <alignment horizontal="right" vertical="center"/>
    </xf>
    <xf numFmtId="4" fontId="4" fillId="0" borderId="7" xfId="51" applyNumberFormat="1" applyFont="1" applyFill="1" applyBorder="1" applyAlignment="1" applyProtection="1">
      <alignment horizontal="right" vertical="center"/>
      <protection locked="0"/>
    </xf>
    <xf numFmtId="0" fontId="4" fillId="0" borderId="0" xfId="51" applyFont="1" applyFill="1" applyBorder="1" applyAlignment="1" applyProtection="1">
      <alignment horizontal="right" vertical="top"/>
    </xf>
    <xf numFmtId="49" fontId="1" fillId="0" borderId="0" xfId="51" applyNumberFormat="1" applyFont="1" applyFill="1" applyBorder="1" applyAlignment="1" applyProtection="1">
      <alignment vertical="top"/>
    </xf>
    <xf numFmtId="0" fontId="11" fillId="0" borderId="0" xfId="51" applyFont="1" applyFill="1" applyBorder="1" applyAlignment="1" applyProtection="1">
      <alignment horizontal="right" vertical="top"/>
      <protection locked="0"/>
    </xf>
    <xf numFmtId="49" fontId="11" fillId="0" borderId="0" xfId="51" applyNumberFormat="1" applyFont="1" applyFill="1" applyBorder="1" applyAlignment="1" applyProtection="1">
      <alignment vertical="top"/>
      <protection locked="0"/>
    </xf>
    <xf numFmtId="0" fontId="2" fillId="0" borderId="0" xfId="51" applyFont="1" applyFill="1" applyBorder="1" applyAlignment="1" applyProtection="1">
      <alignment horizontal="right" vertical="top"/>
    </xf>
    <xf numFmtId="0" fontId="12" fillId="0" borderId="0" xfId="51" applyFont="1" applyFill="1" applyBorder="1" applyAlignment="1" applyProtection="1">
      <alignment horizontal="center" vertical="center" wrapText="1"/>
      <protection locked="0"/>
    </xf>
    <xf numFmtId="0" fontId="12" fillId="0" borderId="0" xfId="51" applyFont="1" applyFill="1" applyBorder="1" applyAlignment="1" applyProtection="1">
      <alignment horizontal="center" vertical="center"/>
      <protection locked="0"/>
    </xf>
    <xf numFmtId="0" fontId="12" fillId="0" borderId="0" xfId="5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 applyProtection="1">
      <alignment horizontal="center" vertical="center"/>
      <protection locked="0"/>
    </xf>
    <xf numFmtId="49" fontId="5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1" applyFont="1" applyFill="1" applyBorder="1" applyAlignment="1" applyProtection="1">
      <alignment horizontal="center" vertical="center"/>
      <protection locked="0"/>
    </xf>
    <xf numFmtId="49" fontId="5" fillId="0" borderId="5" xfId="51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1" applyNumberFormat="1" applyFont="1" applyFill="1" applyBorder="1" applyAlignment="1" applyProtection="1">
      <alignment horizontal="center" vertical="center"/>
      <protection locked="0"/>
    </xf>
    <xf numFmtId="177" fontId="4" fillId="0" borderId="7" xfId="51" applyNumberFormat="1" applyFont="1" applyFill="1" applyBorder="1" applyAlignment="1" applyProtection="1">
      <alignment horizontal="right" vertical="center"/>
      <protection locked="0"/>
    </xf>
    <xf numFmtId="177" fontId="4" fillId="0" borderId="7" xfId="51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51" applyNumberFormat="1" applyFont="1" applyFill="1" applyBorder="1" applyAlignment="1" applyProtection="1">
      <alignment horizontal="right" vertical="center"/>
    </xf>
    <xf numFmtId="177" fontId="4" fillId="0" borderId="7" xfId="51" applyNumberFormat="1" applyFont="1" applyFill="1" applyBorder="1" applyAlignment="1" applyProtection="1">
      <alignment horizontal="right" vertical="center" wrapText="1"/>
    </xf>
    <xf numFmtId="0" fontId="1" fillId="0" borderId="3" xfId="51" applyFont="1" applyFill="1" applyBorder="1" applyAlignment="1" applyProtection="1">
      <alignment horizontal="center" vertical="center"/>
      <protection locked="0"/>
    </xf>
    <xf numFmtId="0" fontId="1" fillId="0" borderId="4" xfId="51" applyFont="1" applyFill="1" applyBorder="1" applyAlignment="1" applyProtection="1">
      <alignment horizontal="center" vertical="center"/>
      <protection locked="0"/>
    </xf>
    <xf numFmtId="4" fontId="0" fillId="0" borderId="7" xfId="51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51" applyNumberFormat="1" applyFont="1" applyFill="1" applyBorder="1" applyAlignment="1" applyProtection="1">
      <alignment horizontal="right" vertical="center"/>
    </xf>
    <xf numFmtId="4" fontId="0" fillId="0" borderId="7" xfId="51" applyNumberFormat="1" applyFont="1" applyFill="1" applyBorder="1" applyAlignment="1" applyProtection="1">
      <alignment horizontal="right" vertical="center" wrapText="1"/>
    </xf>
    <xf numFmtId="0" fontId="4" fillId="0" borderId="8" xfId="51" applyFont="1" applyFill="1" applyBorder="1" applyAlignment="1" applyProtection="1">
      <alignment horizontal="left" vertical="center" wrapText="1"/>
    </xf>
    <xf numFmtId="0" fontId="4" fillId="0" borderId="8" xfId="51" applyFont="1" applyFill="1" applyBorder="1" applyAlignment="1" applyProtection="1">
      <alignment vertical="center" wrapText="1"/>
    </xf>
    <xf numFmtId="0" fontId="0" fillId="0" borderId="8" xfId="51" applyFont="1" applyFill="1" applyBorder="1" applyAlignment="1" applyProtection="1">
      <alignment horizontal="left" vertical="center" wrapText="1"/>
      <protection locked="0"/>
    </xf>
    <xf numFmtId="0" fontId="1" fillId="0" borderId="0" xfId="51" applyFont="1" applyFill="1" applyAlignment="1" applyProtection="1">
      <alignment horizontal="left" vertical="center"/>
    </xf>
    <xf numFmtId="0" fontId="4" fillId="0" borderId="1" xfId="51" applyFont="1" applyFill="1" applyBorder="1" applyAlignment="1" applyProtection="1">
      <alignment horizontal="left" vertical="center" wrapText="1"/>
      <protection locked="0"/>
    </xf>
    <xf numFmtId="0" fontId="1" fillId="0" borderId="5" xfId="51" applyFont="1" applyFill="1" applyBorder="1" applyAlignment="1" applyProtection="1">
      <alignment vertical="center"/>
    </xf>
    <xf numFmtId="49" fontId="13" fillId="0" borderId="8" xfId="52" applyNumberFormat="1" applyFont="1" applyFill="1" applyBorder="1" applyAlignment="1">
      <alignment horizontal="left" vertical="center" wrapText="1"/>
    </xf>
    <xf numFmtId="49" fontId="8" fillId="0" borderId="8" xfId="52" applyNumberFormat="1" applyFont="1" applyFill="1" applyBorder="1" applyAlignment="1">
      <alignment horizontal="left" vertical="center" wrapText="1"/>
    </xf>
    <xf numFmtId="0" fontId="1" fillId="0" borderId="6" xfId="51" applyFont="1" applyFill="1" applyBorder="1" applyAlignment="1" applyProtection="1">
      <alignment vertical="center"/>
    </xf>
    <xf numFmtId="0" fontId="1" fillId="0" borderId="8" xfId="51" applyFont="1" applyFill="1" applyBorder="1" applyAlignment="1" applyProtection="1">
      <alignment horizontal="center" vertical="center"/>
    </xf>
    <xf numFmtId="0" fontId="1" fillId="0" borderId="8" xfId="51" applyFont="1" applyFill="1" applyBorder="1" applyAlignment="1" applyProtection="1">
      <alignment horizontal="center" vertical="center" wrapText="1"/>
    </xf>
    <xf numFmtId="0" fontId="1" fillId="0" borderId="8" xfId="51" applyFont="1" applyFill="1" applyBorder="1" applyAlignment="1" applyProtection="1">
      <alignment vertical="center"/>
    </xf>
    <xf numFmtId="0" fontId="0" fillId="0" borderId="8" xfId="51" applyFont="1" applyFill="1" applyBorder="1" applyAlignment="1" applyProtection="1">
      <alignment vertical="top"/>
      <protection locked="0"/>
    </xf>
    <xf numFmtId="0" fontId="1" fillId="0" borderId="8" xfId="51" applyFont="1" applyFill="1" applyBorder="1" applyAlignment="1" applyProtection="1">
      <alignment horizontal="left" vertical="center"/>
    </xf>
    <xf numFmtId="0" fontId="1" fillId="0" borderId="8" xfId="51" applyFont="1" applyFill="1" applyBorder="1" applyAlignment="1" applyProtection="1">
      <alignment horizontal="left" vertical="center" wrapText="1"/>
    </xf>
    <xf numFmtId="0" fontId="1" fillId="0" borderId="8" xfId="51" applyFont="1" applyFill="1" applyBorder="1" applyAlignment="1" applyProtection="1">
      <alignment vertical="center" wrapText="1"/>
    </xf>
    <xf numFmtId="49" fontId="8" fillId="0" borderId="8" xfId="52" applyNumberFormat="1" applyFont="1" applyFill="1" applyBorder="1" applyAlignment="1">
      <alignment horizontal="left" vertical="center"/>
    </xf>
    <xf numFmtId="49" fontId="2" fillId="0" borderId="0" xfId="51" applyNumberFormat="1" applyFont="1" applyFill="1" applyBorder="1" applyAlignment="1" applyProtection="1">
      <alignment vertical="top"/>
    </xf>
    <xf numFmtId="0" fontId="0" fillId="0" borderId="7" xfId="51" applyFont="1" applyFill="1" applyBorder="1" applyAlignment="1" applyProtection="1">
      <alignment horizontal="left" vertical="top" wrapText="1"/>
      <protection locked="0"/>
    </xf>
    <xf numFmtId="0" fontId="0" fillId="0" borderId="7" xfId="51" applyFont="1" applyFill="1" applyBorder="1" applyAlignment="1" applyProtection="1">
      <alignment horizontal="left" vertical="top" wrapText="1"/>
    </xf>
    <xf numFmtId="0" fontId="5" fillId="0" borderId="9" xfId="51" applyFont="1" applyFill="1" applyBorder="1" applyAlignment="1" applyProtection="1">
      <alignment horizontal="center" vertical="center"/>
    </xf>
    <xf numFmtId="0" fontId="5" fillId="0" borderId="10" xfId="51" applyFont="1" applyFill="1" applyBorder="1" applyAlignment="1" applyProtection="1">
      <alignment horizontal="center" vertical="center"/>
    </xf>
    <xf numFmtId="0" fontId="5" fillId="0" borderId="13" xfId="51" applyFont="1" applyFill="1" applyBorder="1" applyAlignment="1" applyProtection="1">
      <alignment horizontal="center" vertical="center" wrapText="1"/>
      <protection locked="0"/>
    </xf>
    <xf numFmtId="0" fontId="1" fillId="0" borderId="7" xfId="51" applyFont="1" applyFill="1" applyBorder="1" applyAlignment="1" applyProtection="1">
      <alignment horizontal="center" vertical="center"/>
      <protection locked="0"/>
    </xf>
    <xf numFmtId="0" fontId="4" fillId="0" borderId="7" xfId="51" applyFont="1" applyFill="1" applyBorder="1" applyAlignment="1" applyProtection="1">
      <alignment horizontal="right" vertical="center" wrapText="1"/>
      <protection locked="0"/>
    </xf>
    <xf numFmtId="0" fontId="4" fillId="0" borderId="7" xfId="51" applyFont="1" applyFill="1" applyBorder="1" applyAlignment="1" applyProtection="1">
      <alignment horizontal="right" vertical="center" wrapText="1"/>
    </xf>
    <xf numFmtId="0" fontId="1" fillId="0" borderId="0" xfId="51" applyFont="1" applyFill="1" applyBorder="1" applyAlignment="1" applyProtection="1">
      <alignment vertical="top"/>
      <protection locked="0"/>
    </xf>
    <xf numFmtId="49" fontId="2" fillId="0" borderId="0" xfId="51" applyNumberFormat="1" applyFont="1" applyFill="1" applyBorder="1" applyAlignment="1" applyProtection="1">
      <alignment vertical="top"/>
      <protection locked="0"/>
    </xf>
    <xf numFmtId="0" fontId="5" fillId="0" borderId="0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0" fontId="5" fillId="0" borderId="6" xfId="51" applyFont="1" applyFill="1" applyBorder="1" applyAlignment="1" applyProtection="1">
      <alignment horizontal="center" vertical="center"/>
      <protection locked="0"/>
    </xf>
    <xf numFmtId="0" fontId="4" fillId="0" borderId="7" xfId="51" applyFont="1" applyFill="1" applyBorder="1" applyAlignment="1" applyProtection="1">
      <alignment horizontal="left" vertical="center"/>
    </xf>
    <xf numFmtId="4" fontId="4" fillId="0" borderId="4" xfId="51" applyNumberFormat="1" applyFont="1" applyFill="1" applyBorder="1" applyAlignment="1" applyProtection="1">
      <alignment horizontal="right" vertical="center"/>
      <protection locked="0"/>
    </xf>
    <xf numFmtId="0" fontId="5" fillId="0" borderId="4" xfId="51" applyFont="1" applyFill="1" applyBorder="1" applyAlignment="1" applyProtection="1">
      <alignment horizontal="center" vertical="center"/>
      <protection locked="0"/>
    </xf>
    <xf numFmtId="0" fontId="5" fillId="0" borderId="2" xfId="51" applyFont="1" applyFill="1" applyBorder="1" applyAlignment="1" applyProtection="1">
      <alignment horizontal="center" vertical="center" wrapText="1"/>
      <protection locked="0"/>
    </xf>
    <xf numFmtId="0" fontId="5" fillId="0" borderId="4" xfId="51" applyFont="1" applyFill="1" applyBorder="1" applyAlignment="1" applyProtection="1">
      <alignment horizontal="center" vertical="center" wrapText="1"/>
      <protection locked="0"/>
    </xf>
    <xf numFmtId="0" fontId="1" fillId="0" borderId="4" xfId="51" applyFont="1" applyFill="1" applyBorder="1" applyAlignment="1" applyProtection="1">
      <alignment horizontal="center" vertical="top"/>
    </xf>
    <xf numFmtId="0" fontId="0" fillId="0" borderId="1" xfId="51" applyFont="1" applyFill="1" applyBorder="1" applyAlignment="1" applyProtection="1">
      <alignment horizontal="left" vertical="center" wrapText="1"/>
      <protection locked="0"/>
    </xf>
    <xf numFmtId="4" fontId="4" fillId="0" borderId="1" xfId="51" applyNumberFormat="1" applyFont="1" applyFill="1" applyBorder="1" applyAlignment="1" applyProtection="1">
      <alignment horizontal="right" vertical="center"/>
      <protection locked="0"/>
    </xf>
    <xf numFmtId="0" fontId="1" fillId="0" borderId="8" xfId="51" applyFont="1" applyFill="1" applyBorder="1" applyAlignment="1" applyProtection="1">
      <alignment horizontal="center" vertical="center" wrapText="1"/>
      <protection locked="0"/>
    </xf>
    <xf numFmtId="0" fontId="0" fillId="0" borderId="8" xfId="51" applyFont="1" applyFill="1" applyBorder="1" applyAlignment="1" applyProtection="1">
      <alignment horizontal="left" vertical="center"/>
      <protection locked="0"/>
    </xf>
    <xf numFmtId="4" fontId="4" fillId="0" borderId="8" xfId="51" applyNumberFormat="1" applyFont="1" applyFill="1" applyBorder="1" applyAlignment="1" applyProtection="1">
      <alignment horizontal="right" vertical="center"/>
      <protection locked="0"/>
    </xf>
    <xf numFmtId="0" fontId="1" fillId="0" borderId="1" xfId="51" applyFont="1" applyFill="1" applyBorder="1" applyAlignment="1" applyProtection="1">
      <alignment vertical="top"/>
    </xf>
    <xf numFmtId="0" fontId="1" fillId="0" borderId="7" xfId="51" applyFont="1" applyFill="1" applyBorder="1" applyAlignment="1" applyProtection="1"/>
    <xf numFmtId="0" fontId="4" fillId="0" borderId="8" xfId="51" applyFont="1" applyFill="1" applyBorder="1" applyAlignment="1" applyProtection="1">
      <alignment horizontal="right" vertical="center"/>
      <protection locked="0"/>
    </xf>
    <xf numFmtId="4" fontId="4" fillId="0" borderId="2" xfId="51" applyNumberFormat="1" applyFont="1" applyFill="1" applyBorder="1" applyAlignment="1" applyProtection="1">
      <alignment horizontal="right" vertical="center"/>
      <protection locked="0"/>
    </xf>
    <xf numFmtId="4" fontId="4" fillId="0" borderId="9" xfId="51" applyNumberFormat="1" applyFont="1" applyFill="1" applyBorder="1" applyAlignment="1" applyProtection="1">
      <alignment horizontal="right" vertical="center"/>
      <protection locked="0"/>
    </xf>
    <xf numFmtId="4" fontId="0" fillId="0" borderId="2" xfId="51" applyNumberFormat="1" applyFont="1" applyFill="1" applyBorder="1" applyAlignment="1" applyProtection="1">
      <alignment horizontal="right" vertical="center" wrapText="1"/>
    </xf>
    <xf numFmtId="4" fontId="0" fillId="0" borderId="8" xfId="51" applyNumberFormat="1" applyFont="1" applyFill="1" applyBorder="1" applyAlignment="1" applyProtection="1">
      <alignment horizontal="right" vertical="center" wrapText="1"/>
    </xf>
    <xf numFmtId="0" fontId="1" fillId="0" borderId="8" xfId="51" applyFont="1" applyFill="1" applyBorder="1" applyAlignment="1" applyProtection="1"/>
    <xf numFmtId="4" fontId="4" fillId="0" borderId="15" xfId="51" applyNumberFormat="1" applyFont="1" applyFill="1" applyBorder="1" applyAlignment="1" applyProtection="1">
      <alignment horizontal="right" vertical="center"/>
      <protection locked="0"/>
    </xf>
    <xf numFmtId="0" fontId="1" fillId="0" borderId="8" xfId="51" applyFont="1" applyFill="1" applyBorder="1" applyAlignment="1" applyProtection="1">
      <alignment vertical="top"/>
    </xf>
    <xf numFmtId="0" fontId="14" fillId="0" borderId="0" xfId="51" applyFont="1" applyFill="1" applyBorder="1" applyAlignment="1" applyProtection="1">
      <alignment horizontal="center" vertical="top"/>
    </xf>
    <xf numFmtId="0" fontId="14" fillId="0" borderId="0" xfId="51" applyFont="1" applyFill="1" applyBorder="1" applyAlignment="1" applyProtection="1">
      <alignment horizontal="center" vertical="top" wrapText="1"/>
    </xf>
    <xf numFmtId="0" fontId="14" fillId="0" borderId="0" xfId="51" applyFont="1" applyFill="1" applyBorder="1" applyAlignment="1" applyProtection="1">
      <alignment vertical="top" wrapText="1"/>
    </xf>
    <xf numFmtId="0" fontId="14" fillId="0" borderId="0" xfId="51" applyFont="1" applyFill="1" applyBorder="1" applyAlignment="1" applyProtection="1">
      <alignment vertical="top"/>
    </xf>
    <xf numFmtId="0" fontId="1" fillId="0" borderId="0" xfId="51" applyFont="1" applyFill="1" applyBorder="1" applyAlignment="1" applyProtection="1">
      <alignment horizontal="center" vertical="top" wrapText="1"/>
    </xf>
    <xf numFmtId="0" fontId="0" fillId="0" borderId="0" xfId="51" applyFont="1" applyFill="1" applyBorder="1" applyAlignment="1" applyProtection="1">
      <alignment horizontal="right" vertical="top" wrapText="1"/>
    </xf>
    <xf numFmtId="0" fontId="15" fillId="0" borderId="0" xfId="51" applyFont="1" applyFill="1" applyBorder="1" applyAlignment="1" applyProtection="1">
      <alignment horizontal="center" vertical="center" wrapText="1"/>
    </xf>
    <xf numFmtId="0" fontId="14" fillId="0" borderId="7" xfId="51" applyFont="1" applyFill="1" applyBorder="1" applyAlignment="1" applyProtection="1">
      <alignment horizontal="center" vertical="center" wrapText="1"/>
    </xf>
    <xf numFmtId="0" fontId="14" fillId="0" borderId="2" xfId="51" applyFont="1" applyFill="1" applyBorder="1" applyAlignment="1" applyProtection="1">
      <alignment horizontal="center" vertical="center" wrapText="1"/>
    </xf>
    <xf numFmtId="4" fontId="0" fillId="0" borderId="2" xfId="51" applyNumberFormat="1" applyFont="1" applyFill="1" applyBorder="1" applyAlignment="1" applyProtection="1">
      <alignment horizontal="right" vertical="center"/>
    </xf>
    <xf numFmtId="49" fontId="1" fillId="0" borderId="0" xfId="51" applyNumberFormat="1" applyFont="1" applyFill="1" applyBorder="1" applyAlignment="1" applyProtection="1">
      <alignment horizontal="center" vertical="top"/>
    </xf>
    <xf numFmtId="0" fontId="16" fillId="0" borderId="0" xfId="51" applyFont="1" applyFill="1" applyBorder="1" applyAlignment="1" applyProtection="1">
      <alignment horizontal="center" vertical="center"/>
    </xf>
    <xf numFmtId="49" fontId="5" fillId="0" borderId="2" xfId="51" applyNumberFormat="1" applyFont="1" applyFill="1" applyBorder="1" applyAlignment="1" applyProtection="1">
      <alignment horizontal="center" vertical="center" wrapText="1"/>
    </xf>
    <xf numFmtId="49" fontId="5" fillId="0" borderId="3" xfId="51" applyNumberFormat="1" applyFont="1" applyFill="1" applyBorder="1" applyAlignment="1" applyProtection="1">
      <alignment horizontal="center" vertical="center" wrapText="1"/>
    </xf>
    <xf numFmtId="49" fontId="5" fillId="0" borderId="4" xfId="51" applyNumberFormat="1" applyFont="1" applyFill="1" applyBorder="1" applyAlignment="1" applyProtection="1">
      <alignment horizontal="center" vertical="center" wrapText="1"/>
    </xf>
    <xf numFmtId="49" fontId="5" fillId="0" borderId="7" xfId="51" applyNumberFormat="1" applyFont="1" applyFill="1" applyBorder="1" applyAlignment="1" applyProtection="1">
      <alignment horizontal="center" vertical="center"/>
    </xf>
    <xf numFmtId="4" fontId="7" fillId="0" borderId="7" xfId="51" applyNumberFormat="1" applyFont="1" applyFill="1" applyBorder="1" applyAlignment="1" applyProtection="1">
      <alignment vertical="center"/>
    </xf>
    <xf numFmtId="0" fontId="9" fillId="0" borderId="7" xfId="51" applyFont="1" applyFill="1" applyBorder="1" applyAlignment="1" applyProtection="1">
      <alignment horizontal="center" vertical="center"/>
    </xf>
    <xf numFmtId="0" fontId="1" fillId="0" borderId="4" xfId="51" applyFont="1" applyFill="1" applyBorder="1" applyAlignment="1" applyProtection="1">
      <alignment horizontal="center" vertical="center"/>
    </xf>
    <xf numFmtId="4" fontId="7" fillId="0" borderId="7" xfId="51" applyNumberFormat="1" applyFont="1" applyFill="1" applyBorder="1" applyAlignment="1" applyProtection="1">
      <alignment vertical="center"/>
      <protection locked="0"/>
    </xf>
    <xf numFmtId="49" fontId="1" fillId="0" borderId="7" xfId="51" applyNumberFormat="1" applyFont="1" applyFill="1" applyBorder="1" applyAlignment="1" applyProtection="1">
      <alignment vertical="top"/>
    </xf>
    <xf numFmtId="49" fontId="1" fillId="0" borderId="7" xfId="51" applyNumberFormat="1" applyFont="1" applyFill="1" applyBorder="1" applyAlignment="1" applyProtection="1">
      <alignment horizontal="center" vertical="top"/>
    </xf>
    <xf numFmtId="0" fontId="9" fillId="0" borderId="7" xfId="51" applyFont="1" applyFill="1" applyBorder="1" applyAlignment="1" applyProtection="1">
      <alignment vertical="top"/>
    </xf>
    <xf numFmtId="0" fontId="17" fillId="0" borderId="2" xfId="51" applyFont="1" applyFill="1" applyBorder="1" applyAlignment="1" applyProtection="1">
      <alignment horizontal="center" vertical="center"/>
    </xf>
    <xf numFmtId="0" fontId="17" fillId="0" borderId="3" xfId="51" applyFont="1" applyFill="1" applyBorder="1" applyAlignment="1" applyProtection="1">
      <alignment horizontal="center" vertical="center"/>
    </xf>
    <xf numFmtId="0" fontId="17" fillId="0" borderId="4" xfId="51" applyFont="1" applyFill="1" applyBorder="1" applyAlignment="1" applyProtection="1">
      <alignment horizontal="center" vertical="center"/>
    </xf>
    <xf numFmtId="0" fontId="1" fillId="0" borderId="2" xfId="51" applyFont="1" applyFill="1" applyBorder="1" applyAlignment="1" applyProtection="1">
      <alignment horizontal="center" vertical="center"/>
    </xf>
    <xf numFmtId="0" fontId="2" fillId="0" borderId="0" xfId="51" applyFont="1" applyFill="1" applyBorder="1" applyAlignment="1" applyProtection="1">
      <alignment vertical="center"/>
    </xf>
    <xf numFmtId="0" fontId="18" fillId="0" borderId="0" xfId="51" applyFont="1" applyFill="1" applyBorder="1" applyAlignment="1" applyProtection="1">
      <alignment horizontal="center" vertical="center"/>
    </xf>
    <xf numFmtId="0" fontId="19" fillId="0" borderId="0" xfId="51" applyFont="1" applyFill="1" applyBorder="1" applyAlignment="1" applyProtection="1">
      <alignment horizontal="center" vertical="center"/>
    </xf>
    <xf numFmtId="0" fontId="2" fillId="0" borderId="2" xfId="5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/>
      <protection locked="0"/>
    </xf>
    <xf numFmtId="0" fontId="2" fillId="0" borderId="6" xfId="51" applyFont="1" applyFill="1" applyBorder="1" applyAlignment="1" applyProtection="1">
      <alignment horizontal="center" vertical="center"/>
    </xf>
    <xf numFmtId="0" fontId="2" fillId="0" borderId="6" xfId="51" applyFont="1" applyFill="1" applyBorder="1" applyAlignment="1" applyProtection="1">
      <alignment horizontal="center" vertical="center" wrapText="1"/>
    </xf>
    <xf numFmtId="0" fontId="2" fillId="0" borderId="7" xfId="51" applyFont="1" applyFill="1" applyBorder="1" applyAlignment="1" applyProtection="1">
      <alignment vertical="center"/>
    </xf>
    <xf numFmtId="0" fontId="2" fillId="0" borderId="7" xfId="51" applyFont="1" applyFill="1" applyBorder="1" applyAlignment="1" applyProtection="1">
      <alignment horizontal="left" vertical="center"/>
      <protection locked="0"/>
    </xf>
    <xf numFmtId="0" fontId="2" fillId="0" borderId="7" xfId="51" applyFont="1" applyFill="1" applyBorder="1" applyAlignment="1" applyProtection="1">
      <alignment vertical="center"/>
      <protection locked="0"/>
    </xf>
    <xf numFmtId="4" fontId="2" fillId="0" borderId="7" xfId="51" applyNumberFormat="1" applyFont="1" applyFill="1" applyBorder="1" applyAlignment="1" applyProtection="1">
      <alignment horizontal="right" vertical="center"/>
      <protection locked="0"/>
    </xf>
    <xf numFmtId="4" fontId="2" fillId="0" borderId="7" xfId="51" applyNumberFormat="1" applyFont="1" applyFill="1" applyBorder="1" applyAlignment="1" applyProtection="1">
      <alignment horizontal="right" vertical="center"/>
    </xf>
    <xf numFmtId="0" fontId="2" fillId="0" borderId="7" xfId="51" applyFont="1" applyFill="1" applyBorder="1" applyAlignment="1" applyProtection="1">
      <alignment horizontal="left" vertical="center"/>
    </xf>
    <xf numFmtId="0" fontId="17" fillId="0" borderId="7" xfId="51" applyFont="1" applyFill="1" applyBorder="1" applyAlignment="1" applyProtection="1">
      <alignment horizontal="right" vertical="center"/>
    </xf>
    <xf numFmtId="0" fontId="1" fillId="0" borderId="7" xfId="51" applyFont="1" applyFill="1" applyBorder="1" applyAlignment="1" applyProtection="1">
      <alignment vertical="center"/>
    </xf>
    <xf numFmtId="0" fontId="17" fillId="0" borderId="7" xfId="51" applyFont="1" applyFill="1" applyBorder="1" applyAlignment="1" applyProtection="1">
      <alignment horizontal="center" vertical="center"/>
    </xf>
    <xf numFmtId="0" fontId="17" fillId="0" borderId="7" xfId="51" applyFont="1" applyFill="1" applyBorder="1" applyAlignment="1" applyProtection="1">
      <alignment horizontal="center" vertical="center"/>
      <protection locked="0"/>
    </xf>
    <xf numFmtId="4" fontId="17" fillId="0" borderId="7" xfId="51" applyNumberFormat="1" applyFont="1" applyFill="1" applyBorder="1" applyAlignment="1" applyProtection="1">
      <alignment horizontal="right" vertical="center"/>
    </xf>
    <xf numFmtId="178" fontId="17" fillId="0" borderId="7" xfId="51" applyNumberFormat="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left" vertical="center" wrapText="1"/>
      <protection locked="0"/>
    </xf>
    <xf numFmtId="0" fontId="1" fillId="0" borderId="10" xfId="51" applyFont="1" applyFill="1" applyBorder="1" applyAlignment="1" applyProtection="1">
      <alignment horizontal="center" vertical="center"/>
    </xf>
    <xf numFmtId="3" fontId="5" fillId="0" borderId="12" xfId="51" applyNumberFormat="1" applyFont="1" applyFill="1" applyBorder="1" applyAlignment="1" applyProtection="1">
      <alignment horizontal="center" vertical="center"/>
      <protection locked="0"/>
    </xf>
    <xf numFmtId="3" fontId="5" fillId="0" borderId="12" xfId="51" applyNumberFormat="1" applyFont="1" applyFill="1" applyBorder="1" applyAlignment="1" applyProtection="1">
      <alignment horizontal="center" vertical="center"/>
    </xf>
    <xf numFmtId="0" fontId="1" fillId="0" borderId="13" xfId="51" applyFont="1" applyFill="1" applyBorder="1" applyAlignment="1" applyProtection="1">
      <alignment horizontal="center" vertical="center" wrapText="1"/>
      <protection locked="0"/>
    </xf>
    <xf numFmtId="0" fontId="1" fillId="0" borderId="12" xfId="51" applyFont="1" applyFill="1" applyBorder="1" applyAlignment="1" applyProtection="1">
      <alignment horizontal="center" vertical="center" wrapText="1"/>
    </xf>
    <xf numFmtId="0" fontId="1" fillId="0" borderId="10" xfId="51" applyFont="1" applyFill="1" applyBorder="1" applyAlignment="1" applyProtection="1">
      <alignment horizontal="center" vertical="center" wrapText="1"/>
    </xf>
    <xf numFmtId="3" fontId="5" fillId="0" borderId="12" xfId="51" applyNumberFormat="1" applyFont="1" applyFill="1" applyBorder="1" applyAlignment="1" applyProtection="1">
      <alignment horizontal="center" vertical="top"/>
      <protection locked="0"/>
    </xf>
    <xf numFmtId="0" fontId="1" fillId="0" borderId="12" xfId="51" applyFont="1" applyFill="1" applyBorder="1" applyAlignment="1" applyProtection="1">
      <alignment horizontal="center" vertical="top"/>
    </xf>
    <xf numFmtId="0" fontId="6" fillId="0" borderId="0" xfId="51" applyFont="1" applyFill="1" applyBorder="1" applyAlignment="1" applyProtection="1">
      <alignment horizontal="center" vertical="center"/>
      <protection locked="0"/>
    </xf>
    <xf numFmtId="0" fontId="1" fillId="0" borderId="1" xfId="51" applyFont="1" applyFill="1" applyBorder="1" applyAlignment="1" applyProtection="1">
      <alignment horizontal="center" vertical="center" wrapText="1"/>
      <protection locked="0"/>
    </xf>
    <xf numFmtId="0" fontId="1" fillId="0" borderId="10" xfId="51" applyFont="1" applyFill="1" applyBorder="1" applyAlignment="1" applyProtection="1">
      <alignment horizontal="center" vertical="center" wrapText="1"/>
      <protection locked="0"/>
    </xf>
    <xf numFmtId="0" fontId="1" fillId="0" borderId="3" xfId="51" applyFont="1" applyFill="1" applyBorder="1" applyAlignment="1" applyProtection="1">
      <alignment horizontal="center" vertical="center" wrapText="1"/>
      <protection locked="0"/>
    </xf>
    <xf numFmtId="0" fontId="1" fillId="0" borderId="3" xfId="51" applyFont="1" applyFill="1" applyBorder="1" applyAlignment="1" applyProtection="1">
      <alignment horizontal="center" vertical="center" wrapText="1"/>
    </xf>
    <xf numFmtId="0" fontId="1" fillId="0" borderId="5" xfId="51" applyFont="1" applyFill="1" applyBorder="1" applyAlignment="1" applyProtection="1">
      <alignment horizontal="center" vertical="center" wrapText="1"/>
    </xf>
    <xf numFmtId="0" fontId="1" fillId="0" borderId="11" xfId="51" applyFont="1" applyFill="1" applyBorder="1" applyAlignment="1" applyProtection="1">
      <alignment horizontal="center" vertical="center" wrapText="1"/>
    </xf>
    <xf numFmtId="0" fontId="2" fillId="0" borderId="12" xfId="51" applyFont="1" applyFill="1" applyBorder="1" applyAlignment="1" applyProtection="1">
      <alignment horizontal="center" vertical="center"/>
    </xf>
    <xf numFmtId="3" fontId="2" fillId="0" borderId="2" xfId="51" applyNumberFormat="1" applyFont="1" applyFill="1" applyBorder="1" applyAlignment="1" applyProtection="1">
      <alignment horizontal="center" vertical="center"/>
    </xf>
    <xf numFmtId="3" fontId="2" fillId="0" borderId="7" xfId="51" applyNumberFormat="1" applyFont="1" applyFill="1" applyBorder="1" applyAlignment="1" applyProtection="1">
      <alignment horizontal="center" vertical="center"/>
    </xf>
    <xf numFmtId="0" fontId="4" fillId="0" borderId="2" xfId="51" applyFont="1" applyFill="1" applyBorder="1" applyAlignment="1" applyProtection="1">
      <alignment horizontal="center" vertical="center"/>
      <protection locked="0"/>
    </xf>
    <xf numFmtId="0" fontId="4" fillId="0" borderId="4" xfId="51" applyFont="1" applyFill="1" applyBorder="1" applyAlignment="1" applyProtection="1">
      <alignment horizontal="right" vertical="center"/>
      <protection locked="0"/>
    </xf>
    <xf numFmtId="0" fontId="1" fillId="0" borderId="4" xfId="51" applyFont="1" applyFill="1" applyBorder="1" applyAlignment="1" applyProtection="1">
      <alignment horizontal="center" vertical="center" wrapText="1"/>
    </xf>
    <xf numFmtId="0" fontId="1" fillId="0" borderId="14" xfId="51" applyFont="1" applyFill="1" applyBorder="1" applyAlignment="1" applyProtection="1">
      <alignment horizontal="center" vertical="center"/>
      <protection locked="0"/>
    </xf>
    <xf numFmtId="0" fontId="1" fillId="0" borderId="14" xfId="51" applyFont="1" applyFill="1" applyBorder="1" applyAlignment="1" applyProtection="1">
      <alignment horizontal="center" vertical="center" wrapText="1"/>
    </xf>
    <xf numFmtId="0" fontId="1" fillId="0" borderId="11" xfId="51" applyFont="1" applyFill="1" applyBorder="1" applyAlignment="1" applyProtection="1">
      <alignment horizontal="center" vertical="center" wrapText="1"/>
      <protection locked="0"/>
    </xf>
    <xf numFmtId="0" fontId="1" fillId="0" borderId="12" xfId="51" applyFont="1" applyFill="1" applyBorder="1" applyAlignment="1" applyProtection="1">
      <alignment horizontal="center" vertical="center" wrapText="1"/>
      <protection locked="0"/>
    </xf>
    <xf numFmtId="0" fontId="2" fillId="0" borderId="12" xfId="51" applyFont="1" applyFill="1" applyBorder="1" applyAlignment="1" applyProtection="1">
      <alignment horizontal="center" vertical="center"/>
      <protection locked="0"/>
    </xf>
    <xf numFmtId="0" fontId="2" fillId="0" borderId="0" xfId="51" applyFont="1" applyFill="1" applyBorder="1" applyAlignment="1" applyProtection="1">
      <alignment horizontal="right" vertical="top"/>
      <protection locked="0"/>
    </xf>
    <xf numFmtId="0" fontId="1" fillId="0" borderId="4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/>
      <protection locked="0"/>
    </xf>
    <xf numFmtId="3" fontId="2" fillId="0" borderId="6" xfId="51" applyNumberFormat="1" applyFont="1" applyFill="1" applyBorder="1" applyAlignment="1" applyProtection="1">
      <alignment horizontal="center" vertical="center"/>
    </xf>
    <xf numFmtId="3" fontId="2" fillId="0" borderId="12" xfId="51" applyNumberFormat="1" applyFont="1" applyFill="1" applyBorder="1" applyAlignment="1" applyProtection="1">
      <alignment horizontal="center" vertical="center"/>
    </xf>
    <xf numFmtId="4" fontId="4" fillId="0" borderId="6" xfId="51" applyNumberFormat="1" applyFont="1" applyFill="1" applyBorder="1" applyAlignment="1" applyProtection="1">
      <alignment horizontal="right" vertical="center"/>
      <protection locked="0"/>
    </xf>
    <xf numFmtId="0" fontId="20" fillId="0" borderId="0" xfId="51" applyFont="1" applyFill="1" applyBorder="1" applyAlignment="1" applyProtection="1"/>
    <xf numFmtId="0" fontId="4" fillId="0" borderId="0" xfId="51" applyFont="1" applyFill="1" applyBorder="1" applyAlignment="1" applyProtection="1">
      <alignment horizontal="right"/>
    </xf>
    <xf numFmtId="0" fontId="3" fillId="0" borderId="0" xfId="51" applyFont="1" applyFill="1" applyBorder="1" applyAlignment="1" applyProtection="1">
      <alignment horizontal="center" vertical="top"/>
    </xf>
    <xf numFmtId="0" fontId="4" fillId="0" borderId="6" xfId="51" applyFont="1" applyFill="1" applyBorder="1" applyAlignment="1" applyProtection="1">
      <alignment horizontal="left" vertical="center"/>
    </xf>
    <xf numFmtId="4" fontId="4" fillId="0" borderId="13" xfId="51" applyNumberFormat="1" applyFont="1" applyFill="1" applyBorder="1" applyAlignment="1" applyProtection="1">
      <alignment horizontal="right" vertical="center"/>
      <protection locked="0"/>
    </xf>
    <xf numFmtId="0" fontId="21" fillId="0" borderId="6" xfId="51" applyFont="1" applyFill="1" applyBorder="1" applyAlignment="1" applyProtection="1">
      <alignment horizontal="center" vertical="center"/>
    </xf>
    <xf numFmtId="4" fontId="21" fillId="0" borderId="13" xfId="51" applyNumberFormat="1" applyFont="1" applyFill="1" applyBorder="1" applyAlignment="1" applyProtection="1">
      <alignment horizontal="right" vertical="center"/>
    </xf>
    <xf numFmtId="0" fontId="21" fillId="0" borderId="7" xfId="51" applyFont="1" applyFill="1" applyBorder="1" applyAlignment="1" applyProtection="1">
      <alignment horizontal="center" vertical="center"/>
    </xf>
    <xf numFmtId="176" fontId="21" fillId="0" borderId="7" xfId="51" applyNumberFormat="1" applyFont="1" applyFill="1" applyBorder="1" applyAlignment="1" applyProtection="1">
      <alignment horizontal="right" vertical="center"/>
    </xf>
    <xf numFmtId="0" fontId="4" fillId="0" borderId="13" xfId="51" applyFont="1" applyFill="1" applyBorder="1" applyAlignment="1" applyProtection="1">
      <alignment horizontal="right" vertical="center"/>
    </xf>
    <xf numFmtId="0" fontId="4" fillId="0" borderId="7" xfId="51" applyFont="1" applyFill="1" applyBorder="1" applyAlignment="1" applyProtection="1">
      <alignment horizontal="right" vertical="center"/>
    </xf>
    <xf numFmtId="0" fontId="21" fillId="0" borderId="6" xfId="51" applyFont="1" applyFill="1" applyBorder="1" applyAlignment="1" applyProtection="1">
      <alignment horizontal="center" vertical="center"/>
      <protection locked="0"/>
    </xf>
    <xf numFmtId="176" fontId="21" fillId="0" borderId="7" xfId="51" applyNumberFormat="1" applyFont="1" applyFill="1" applyBorder="1" applyAlignment="1" applyProtection="1">
      <alignment horizontal="right" vertical="center"/>
      <protection locked="0"/>
    </xf>
    <xf numFmtId="0" fontId="0" fillId="0" borderId="8" xfId="51" applyFont="1" applyFill="1" applyBorder="1" applyAlignment="1" applyProtection="1" quotePrefix="1">
      <alignment horizontal="left" vertical="center" wrapText="1"/>
      <protection locked="0"/>
    </xf>
    <xf numFmtId="0" fontId="4" fillId="0" borderId="7" xfId="51" applyFont="1" applyFill="1" applyBorder="1" applyAlignment="1" applyProtection="1" quotePrefix="1">
      <alignment horizontal="left" vertical="center" wrapText="1"/>
    </xf>
    <xf numFmtId="49" fontId="8" fillId="0" borderId="8" xfId="52" applyNumberFormat="1" applyFont="1" applyFill="1" applyBorder="1" applyAlignment="1" quotePrefix="1">
      <alignment horizontal="left" vertical="center" wrapText="1"/>
    </xf>
    <xf numFmtId="0" fontId="1" fillId="0" borderId="0" xfId="51" applyFont="1" applyFill="1" applyBorder="1" applyAlignment="1" applyProtection="1" quotePrefix="1">
      <alignment vertical="center"/>
    </xf>
    <xf numFmtId="0" fontId="1" fillId="0" borderId="8" xfId="51" applyFont="1" applyFill="1" applyBorder="1" applyAlignment="1" applyProtection="1" quotePrefix="1">
      <alignment vertical="center"/>
    </xf>
    <xf numFmtId="49" fontId="8" fillId="0" borderId="8" xfId="52" applyNumberFormat="1" applyFont="1" applyFill="1" applyBorder="1" applyAlignment="1" quotePrefix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 2" xfId="50"/>
    <cellStyle name="Normal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26" sqref="B26"/>
    </sheetView>
  </sheetViews>
  <sheetFormatPr defaultColWidth="9.375" defaultRowHeight="12" outlineLevelCol="3"/>
  <cols>
    <col min="1" max="1" width="46.125" style="1" customWidth="1"/>
    <col min="2" max="2" width="50.375" style="1" customWidth="1"/>
    <col min="3" max="3" width="47.125" style="1" customWidth="1"/>
    <col min="4" max="4" width="53.875" style="1" customWidth="1"/>
    <col min="5" max="5" width="9.375" customWidth="1"/>
  </cols>
  <sheetData>
    <row r="1" ht="16.95" customHeight="1" spans="1:4">
      <c r="A1" s="283"/>
      <c r="B1" s="3"/>
      <c r="C1" s="3"/>
      <c r="D1" s="284" t="s">
        <v>0</v>
      </c>
    </row>
    <row r="2" ht="36" customHeight="1" spans="1:4">
      <c r="A2" s="56" t="s">
        <v>1</v>
      </c>
      <c r="B2" s="285"/>
      <c r="C2" s="285"/>
      <c r="D2" s="285"/>
    </row>
    <row r="3" ht="21" customHeight="1" spans="1:4">
      <c r="A3" s="40" t="s">
        <v>2</v>
      </c>
      <c r="B3" s="231"/>
      <c r="C3" s="231"/>
      <c r="D3" s="3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81" t="s">
        <v>9</v>
      </c>
      <c r="B7" s="148">
        <v>17228.85</v>
      </c>
      <c r="C7" s="181" t="s">
        <v>10</v>
      </c>
      <c r="D7" s="148"/>
    </row>
    <row r="8" ht="20.25" customHeight="1" spans="1:4">
      <c r="A8" s="181" t="s">
        <v>11</v>
      </c>
      <c r="B8" s="148">
        <v>38597.5</v>
      </c>
      <c r="C8" s="181" t="s">
        <v>12</v>
      </c>
      <c r="D8" s="148"/>
    </row>
    <row r="9" ht="20.25" customHeight="1" spans="1:4">
      <c r="A9" s="181" t="s">
        <v>13</v>
      </c>
      <c r="B9" s="148"/>
      <c r="C9" s="181" t="s">
        <v>14</v>
      </c>
      <c r="D9" s="148"/>
    </row>
    <row r="10" ht="20.25" customHeight="1" spans="1:4">
      <c r="A10" s="181" t="s">
        <v>15</v>
      </c>
      <c r="B10" s="127"/>
      <c r="C10" s="181" t="s">
        <v>16</v>
      </c>
      <c r="D10" s="148"/>
    </row>
    <row r="11" ht="20.25" customHeight="1" spans="1:4">
      <c r="A11" s="181" t="s">
        <v>17</v>
      </c>
      <c r="B11" s="127">
        <v>849.82</v>
      </c>
      <c r="C11" s="181" t="s">
        <v>18</v>
      </c>
      <c r="D11" s="148"/>
    </row>
    <row r="12" ht="20.25" customHeight="1" spans="1:4">
      <c r="A12" s="181" t="s">
        <v>19</v>
      </c>
      <c r="B12" s="127"/>
      <c r="C12" s="181" t="s">
        <v>20</v>
      </c>
      <c r="D12" s="148"/>
    </row>
    <row r="13" ht="20.25" customHeight="1" spans="1:4">
      <c r="A13" s="181" t="s">
        <v>21</v>
      </c>
      <c r="B13" s="127"/>
      <c r="C13" s="181" t="s">
        <v>22</v>
      </c>
      <c r="D13" s="148"/>
    </row>
    <row r="14" ht="20.25" customHeight="1" spans="1:4">
      <c r="A14" s="181" t="s">
        <v>23</v>
      </c>
      <c r="B14" s="127">
        <v>209</v>
      </c>
      <c r="C14" s="181" t="s">
        <v>24</v>
      </c>
      <c r="D14" s="148">
        <v>794.53</v>
      </c>
    </row>
    <row r="15" ht="20.25" customHeight="1" spans="1:4">
      <c r="A15" s="286" t="s">
        <v>25</v>
      </c>
      <c r="B15" s="287"/>
      <c r="C15" s="181" t="s">
        <v>26</v>
      </c>
      <c r="D15" s="148">
        <v>490.55</v>
      </c>
    </row>
    <row r="16" ht="20.25" customHeight="1" spans="1:4">
      <c r="A16" s="286" t="s">
        <v>27</v>
      </c>
      <c r="B16" s="193">
        <v>640.82</v>
      </c>
      <c r="C16" s="181" t="s">
        <v>28</v>
      </c>
      <c r="D16" s="148"/>
    </row>
    <row r="17" ht="20.25" customHeight="1" spans="1:4">
      <c r="A17" s="193"/>
      <c r="B17" s="193"/>
      <c r="C17" s="181" t="s">
        <v>29</v>
      </c>
      <c r="D17" s="148"/>
    </row>
    <row r="18" ht="20.25" customHeight="1" spans="1:4">
      <c r="A18" s="193"/>
      <c r="B18" s="193"/>
      <c r="C18" s="181" t="s">
        <v>30</v>
      </c>
      <c r="D18" s="148"/>
    </row>
    <row r="19" ht="20.25" customHeight="1" spans="1:4">
      <c r="A19" s="193"/>
      <c r="B19" s="193"/>
      <c r="C19" s="181" t="s">
        <v>31</v>
      </c>
      <c r="D19" s="148">
        <v>54795.68</v>
      </c>
    </row>
    <row r="20" ht="20.25" customHeight="1" spans="1:4">
      <c r="A20" s="193"/>
      <c r="B20" s="193"/>
      <c r="C20" s="181" t="s">
        <v>32</v>
      </c>
      <c r="D20" s="148"/>
    </row>
    <row r="21" ht="20.25" customHeight="1" spans="1:4">
      <c r="A21" s="193"/>
      <c r="B21" s="193"/>
      <c r="C21" s="181" t="s">
        <v>33</v>
      </c>
      <c r="D21" s="148"/>
    </row>
    <row r="22" ht="20.25" customHeight="1" spans="1:4">
      <c r="A22" s="193"/>
      <c r="B22" s="193"/>
      <c r="C22" s="181" t="s">
        <v>34</v>
      </c>
      <c r="D22" s="148"/>
    </row>
    <row r="23" ht="20.25" customHeight="1" spans="1:4">
      <c r="A23" s="193"/>
      <c r="B23" s="193"/>
      <c r="C23" s="181" t="s">
        <v>35</v>
      </c>
      <c r="D23" s="148"/>
    </row>
    <row r="24" ht="20.25" customHeight="1" spans="1:4">
      <c r="A24" s="193"/>
      <c r="B24" s="193"/>
      <c r="C24" s="181" t="s">
        <v>36</v>
      </c>
      <c r="D24" s="148"/>
    </row>
    <row r="25" ht="20.25" customHeight="1" spans="1:4">
      <c r="A25" s="193"/>
      <c r="B25" s="193"/>
      <c r="C25" s="181" t="s">
        <v>37</v>
      </c>
      <c r="D25" s="148">
        <v>595.41</v>
      </c>
    </row>
    <row r="26" ht="20.25" customHeight="1" spans="1:4">
      <c r="A26" s="193"/>
      <c r="B26" s="193"/>
      <c r="C26" s="181" t="s">
        <v>38</v>
      </c>
      <c r="D26" s="148"/>
    </row>
    <row r="27" ht="20.25" customHeight="1" spans="1:4">
      <c r="A27" s="193"/>
      <c r="B27" s="193"/>
      <c r="C27" s="181" t="s">
        <v>39</v>
      </c>
      <c r="D27" s="148"/>
    </row>
    <row r="28" ht="20.25" customHeight="1" spans="1:4">
      <c r="A28" s="193"/>
      <c r="B28" s="193"/>
      <c r="C28" s="181" t="s">
        <v>40</v>
      </c>
      <c r="D28" s="148"/>
    </row>
    <row r="29" ht="20.25" customHeight="1" spans="1:4">
      <c r="A29" s="193"/>
      <c r="B29" s="193"/>
      <c r="C29" s="181" t="s">
        <v>41</v>
      </c>
      <c r="D29" s="148"/>
    </row>
    <row r="30" ht="20.25" customHeight="1" spans="1:4">
      <c r="A30" s="288" t="s">
        <v>42</v>
      </c>
      <c r="B30" s="289">
        <v>56676.165378</v>
      </c>
      <c r="C30" s="290" t="s">
        <v>43</v>
      </c>
      <c r="D30" s="291">
        <v>56676.165378</v>
      </c>
    </row>
    <row r="31" ht="20.25" customHeight="1" spans="1:4">
      <c r="A31" s="286" t="s">
        <v>44</v>
      </c>
      <c r="B31" s="292" t="s">
        <v>45</v>
      </c>
      <c r="C31" s="181" t="s">
        <v>46</v>
      </c>
      <c r="D31" s="293" t="s">
        <v>47</v>
      </c>
    </row>
    <row r="32" ht="20.25" customHeight="1" spans="1:4">
      <c r="A32" s="294" t="s">
        <v>48</v>
      </c>
      <c r="B32" s="289">
        <f>SUM(B7:B11)</f>
        <v>56676.17</v>
      </c>
      <c r="C32" s="290" t="s">
        <v>49</v>
      </c>
      <c r="D32" s="295">
        <f>SUM(D7:D29)</f>
        <v>56676.17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0"/>
  <sheetViews>
    <sheetView workbookViewId="0">
      <selection activeCell="E97" sqref="E97"/>
    </sheetView>
  </sheetViews>
  <sheetFormatPr defaultColWidth="10.625" defaultRowHeight="12" customHeight="1"/>
  <cols>
    <col min="1" max="1" width="50.375" style="36" customWidth="1"/>
    <col min="2" max="2" width="56" style="36" customWidth="1"/>
    <col min="3" max="3" width="22.375" style="36" customWidth="1"/>
    <col min="4" max="4" width="26" style="36" customWidth="1"/>
    <col min="5" max="5" width="34.125" style="36" customWidth="1"/>
    <col min="6" max="6" width="13.125" customWidth="1"/>
    <col min="7" max="7" width="15.375" style="36" customWidth="1"/>
    <col min="8" max="9" width="14.5" customWidth="1"/>
    <col min="10" max="10" width="98.125" style="36" customWidth="1"/>
    <col min="11" max="256" width="10.625" customWidth="1"/>
  </cols>
  <sheetData>
    <row r="1" ht="15" customHeight="1" spans="10:10">
      <c r="J1" s="115" t="s">
        <v>656</v>
      </c>
    </row>
    <row r="2" ht="28.5" customHeight="1" spans="1:10">
      <c r="A2" s="56" t="s">
        <v>657</v>
      </c>
      <c r="B2" s="5"/>
      <c r="C2" s="5"/>
      <c r="D2" s="5"/>
      <c r="E2" s="5"/>
      <c r="F2" s="57"/>
      <c r="G2" s="5"/>
      <c r="H2" s="57"/>
      <c r="I2" s="57"/>
      <c r="J2" s="5"/>
    </row>
    <row r="3" ht="17.25" customHeight="1" spans="1:1">
      <c r="A3" s="58" t="s">
        <v>2</v>
      </c>
    </row>
    <row r="4" ht="44.25" customHeight="1" spans="1:10">
      <c r="A4" s="45" t="s">
        <v>658</v>
      </c>
      <c r="B4" s="45" t="s">
        <v>659</v>
      </c>
      <c r="C4" s="45" t="s">
        <v>660</v>
      </c>
      <c r="D4" s="45" t="s">
        <v>661</v>
      </c>
      <c r="E4" s="45" t="s">
        <v>662</v>
      </c>
      <c r="F4" s="59" t="s">
        <v>663</v>
      </c>
      <c r="G4" s="45" t="s">
        <v>664</v>
      </c>
      <c r="H4" s="59" t="s">
        <v>665</v>
      </c>
      <c r="I4" s="59" t="s">
        <v>666</v>
      </c>
      <c r="J4" s="45" t="s">
        <v>667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59">
        <v>7</v>
      </c>
      <c r="H5" s="45">
        <v>8</v>
      </c>
      <c r="I5" s="59">
        <v>9</v>
      </c>
      <c r="J5" s="59">
        <v>10</v>
      </c>
    </row>
    <row r="6" ht="42" customHeight="1" spans="1:10">
      <c r="A6" s="30" t="s">
        <v>68</v>
      </c>
      <c r="B6" s="46"/>
      <c r="C6" s="46"/>
      <c r="D6" s="46"/>
      <c r="E6" s="61"/>
      <c r="F6" s="62"/>
      <c r="G6" s="61"/>
      <c r="H6" s="62"/>
      <c r="I6" s="62"/>
      <c r="J6" s="61"/>
    </row>
    <row r="7" ht="42" customHeight="1" spans="1:10">
      <c r="A7" s="30" t="s">
        <v>70</v>
      </c>
      <c r="B7" s="23" t="s">
        <v>45</v>
      </c>
      <c r="C7" s="23" t="s">
        <v>45</v>
      </c>
      <c r="D7" s="23" t="s">
        <v>45</v>
      </c>
      <c r="E7" s="30" t="s">
        <v>45</v>
      </c>
      <c r="F7" s="23" t="s">
        <v>45</v>
      </c>
      <c r="G7" s="30" t="s">
        <v>45</v>
      </c>
      <c r="H7" s="23" t="s">
        <v>45</v>
      </c>
      <c r="I7" s="23" t="s">
        <v>45</v>
      </c>
      <c r="J7" s="30" t="s">
        <v>45</v>
      </c>
    </row>
    <row r="8" ht="54.75" customHeight="1" spans="1:10">
      <c r="A8" s="154" t="s">
        <v>668</v>
      </c>
      <c r="B8" s="154" t="s">
        <v>669</v>
      </c>
      <c r="C8" s="23" t="s">
        <v>670</v>
      </c>
      <c r="D8" s="23" t="s">
        <v>671</v>
      </c>
      <c r="E8" s="30" t="s">
        <v>672</v>
      </c>
      <c r="F8" s="23" t="s">
        <v>673</v>
      </c>
      <c r="G8" s="297" t="s">
        <v>196</v>
      </c>
      <c r="H8" s="23" t="s">
        <v>674</v>
      </c>
      <c r="I8" s="23" t="s">
        <v>675</v>
      </c>
      <c r="J8" s="30" t="s">
        <v>676</v>
      </c>
    </row>
    <row r="9" ht="54.75" customHeight="1" spans="1:10">
      <c r="A9" s="155"/>
      <c r="B9" s="155"/>
      <c r="C9" s="23" t="s">
        <v>670</v>
      </c>
      <c r="D9" s="23" t="s">
        <v>677</v>
      </c>
      <c r="E9" s="30" t="s">
        <v>678</v>
      </c>
      <c r="F9" s="23" t="s">
        <v>673</v>
      </c>
      <c r="G9" s="297" t="s">
        <v>679</v>
      </c>
      <c r="H9" s="23" t="s">
        <v>680</v>
      </c>
      <c r="I9" s="23" t="s">
        <v>675</v>
      </c>
      <c r="J9" s="30" t="s">
        <v>681</v>
      </c>
    </row>
    <row r="10" ht="54.75" customHeight="1" spans="1:10">
      <c r="A10" s="155"/>
      <c r="B10" s="155"/>
      <c r="C10" s="23" t="s">
        <v>670</v>
      </c>
      <c r="D10" s="23" t="s">
        <v>677</v>
      </c>
      <c r="E10" s="30" t="s">
        <v>682</v>
      </c>
      <c r="F10" s="23" t="s">
        <v>673</v>
      </c>
      <c r="G10" s="297" t="s">
        <v>679</v>
      </c>
      <c r="H10" s="23" t="s">
        <v>680</v>
      </c>
      <c r="I10" s="23" t="s">
        <v>675</v>
      </c>
      <c r="J10" s="30" t="s">
        <v>683</v>
      </c>
    </row>
    <row r="11" ht="54.75" customHeight="1" spans="1:10">
      <c r="A11" s="155"/>
      <c r="B11" s="155"/>
      <c r="C11" s="23" t="s">
        <v>670</v>
      </c>
      <c r="D11" s="23" t="s">
        <v>684</v>
      </c>
      <c r="E11" s="30" t="s">
        <v>685</v>
      </c>
      <c r="F11" s="23" t="s">
        <v>686</v>
      </c>
      <c r="G11" s="297" t="s">
        <v>687</v>
      </c>
      <c r="H11" s="23" t="s">
        <v>688</v>
      </c>
      <c r="I11" s="23" t="s">
        <v>675</v>
      </c>
      <c r="J11" s="157" t="s">
        <v>689</v>
      </c>
    </row>
    <row r="12" ht="54.75" customHeight="1" spans="1:10">
      <c r="A12" s="155"/>
      <c r="B12" s="155"/>
      <c r="C12" s="23" t="s">
        <v>670</v>
      </c>
      <c r="D12" s="23" t="s">
        <v>684</v>
      </c>
      <c r="E12" s="30" t="s">
        <v>690</v>
      </c>
      <c r="F12" s="23" t="s">
        <v>673</v>
      </c>
      <c r="G12" s="297" t="s">
        <v>679</v>
      </c>
      <c r="H12" s="23" t="s">
        <v>680</v>
      </c>
      <c r="I12" s="23" t="s">
        <v>675</v>
      </c>
      <c r="J12" s="157" t="s">
        <v>691</v>
      </c>
    </row>
    <row r="13" ht="54.75" customHeight="1" spans="1:10">
      <c r="A13" s="155"/>
      <c r="B13" s="155"/>
      <c r="C13" s="23" t="s">
        <v>670</v>
      </c>
      <c r="D13" s="23" t="s">
        <v>684</v>
      </c>
      <c r="E13" s="30" t="s">
        <v>692</v>
      </c>
      <c r="F13" s="23" t="s">
        <v>693</v>
      </c>
      <c r="G13" s="297" t="s">
        <v>216</v>
      </c>
      <c r="H13" s="23" t="s">
        <v>694</v>
      </c>
      <c r="I13" s="23" t="s">
        <v>675</v>
      </c>
      <c r="J13" s="157" t="s">
        <v>695</v>
      </c>
    </row>
    <row r="14" ht="54.75" customHeight="1" spans="1:10">
      <c r="A14" s="155"/>
      <c r="B14" s="155"/>
      <c r="C14" s="23" t="s">
        <v>670</v>
      </c>
      <c r="D14" s="23" t="s">
        <v>696</v>
      </c>
      <c r="E14" s="30" t="s">
        <v>697</v>
      </c>
      <c r="F14" s="23" t="s">
        <v>673</v>
      </c>
      <c r="G14" s="30">
        <v>38597.5</v>
      </c>
      <c r="H14" s="23" t="s">
        <v>698</v>
      </c>
      <c r="I14" s="23" t="s">
        <v>675</v>
      </c>
      <c r="J14" s="157" t="s">
        <v>699</v>
      </c>
    </row>
    <row r="15" ht="54.75" customHeight="1" spans="1:10">
      <c r="A15" s="155"/>
      <c r="B15" s="155"/>
      <c r="C15" s="23" t="s">
        <v>670</v>
      </c>
      <c r="D15" s="23" t="s">
        <v>696</v>
      </c>
      <c r="E15" s="30" t="s">
        <v>700</v>
      </c>
      <c r="F15" s="23" t="s">
        <v>673</v>
      </c>
      <c r="G15" s="297" t="s">
        <v>679</v>
      </c>
      <c r="H15" s="23" t="s">
        <v>680</v>
      </c>
      <c r="I15" s="23" t="s">
        <v>675</v>
      </c>
      <c r="J15" s="157" t="s">
        <v>701</v>
      </c>
    </row>
    <row r="16" ht="54.75" customHeight="1" spans="1:10">
      <c r="A16" s="155"/>
      <c r="B16" s="155"/>
      <c r="C16" s="23" t="s">
        <v>702</v>
      </c>
      <c r="D16" s="156" t="s">
        <v>703</v>
      </c>
      <c r="E16" s="157" t="s">
        <v>673</v>
      </c>
      <c r="F16" s="298" t="s">
        <v>704</v>
      </c>
      <c r="G16" s="157" t="s">
        <v>705</v>
      </c>
      <c r="H16" s="157" t="s">
        <v>706</v>
      </c>
      <c r="I16" s="23" t="s">
        <v>706</v>
      </c>
      <c r="J16" s="30" t="s">
        <v>707</v>
      </c>
    </row>
    <row r="17" ht="54.75" customHeight="1" spans="1:10">
      <c r="A17" s="155"/>
      <c r="B17" s="155"/>
      <c r="C17" s="23" t="s">
        <v>702</v>
      </c>
      <c r="D17" s="23" t="s">
        <v>708</v>
      </c>
      <c r="E17" s="156" t="s">
        <v>709</v>
      </c>
      <c r="F17" s="157" t="s">
        <v>673</v>
      </c>
      <c r="G17" s="298" t="s">
        <v>679</v>
      </c>
      <c r="H17" s="157" t="s">
        <v>680</v>
      </c>
      <c r="I17" s="157" t="s">
        <v>675</v>
      </c>
      <c r="J17" s="30" t="s">
        <v>710</v>
      </c>
    </row>
    <row r="18" ht="54.75" customHeight="1" spans="1:10">
      <c r="A18" s="155"/>
      <c r="B18" s="155"/>
      <c r="C18" s="23" t="s">
        <v>702</v>
      </c>
      <c r="D18" s="23" t="s">
        <v>711</v>
      </c>
      <c r="E18" s="156" t="s">
        <v>712</v>
      </c>
      <c r="F18" s="157" t="s">
        <v>673</v>
      </c>
      <c r="G18" s="298" t="s">
        <v>679</v>
      </c>
      <c r="H18" s="157" t="s">
        <v>680</v>
      </c>
      <c r="I18" s="157" t="s">
        <v>675</v>
      </c>
      <c r="J18" s="30" t="s">
        <v>713</v>
      </c>
    </row>
    <row r="19" ht="54.75" customHeight="1" spans="1:10">
      <c r="A19" s="158"/>
      <c r="B19" s="158"/>
      <c r="C19" s="23" t="s">
        <v>714</v>
      </c>
      <c r="D19" s="23" t="s">
        <v>715</v>
      </c>
      <c r="E19" s="156" t="s">
        <v>716</v>
      </c>
      <c r="F19" s="157" t="s">
        <v>693</v>
      </c>
      <c r="G19" s="298" t="s">
        <v>717</v>
      </c>
      <c r="H19" s="157" t="s">
        <v>680</v>
      </c>
      <c r="I19" s="157" t="s">
        <v>675</v>
      </c>
      <c r="J19" s="30" t="s">
        <v>718</v>
      </c>
    </row>
    <row r="20" ht="54.75" customHeight="1" spans="1:10">
      <c r="A20" s="154" t="s">
        <v>719</v>
      </c>
      <c r="B20" s="154" t="s">
        <v>720</v>
      </c>
      <c r="C20" s="23" t="s">
        <v>670</v>
      </c>
      <c r="D20" s="23" t="s">
        <v>671</v>
      </c>
      <c r="E20" s="30" t="s">
        <v>672</v>
      </c>
      <c r="F20" s="23" t="s">
        <v>673</v>
      </c>
      <c r="G20" s="30" t="s">
        <v>196</v>
      </c>
      <c r="H20" s="23" t="s">
        <v>674</v>
      </c>
      <c r="I20" s="23" t="s">
        <v>675</v>
      </c>
      <c r="J20" s="30" t="s">
        <v>676</v>
      </c>
    </row>
    <row r="21" ht="54.75" customHeight="1" spans="1:10">
      <c r="A21" s="155"/>
      <c r="B21" s="155"/>
      <c r="C21" s="23" t="s">
        <v>670</v>
      </c>
      <c r="D21" s="23" t="s">
        <v>671</v>
      </c>
      <c r="E21" s="30" t="s">
        <v>721</v>
      </c>
      <c r="F21" s="23" t="s">
        <v>673</v>
      </c>
      <c r="G21" s="30" t="s">
        <v>679</v>
      </c>
      <c r="H21" s="23" t="s">
        <v>680</v>
      </c>
      <c r="I21" s="23" t="s">
        <v>675</v>
      </c>
      <c r="J21" s="30" t="s">
        <v>722</v>
      </c>
    </row>
    <row r="22" ht="54.75" customHeight="1" spans="1:10">
      <c r="A22" s="155"/>
      <c r="B22" s="155"/>
      <c r="C22" s="23" t="s">
        <v>670</v>
      </c>
      <c r="D22" s="23" t="s">
        <v>671</v>
      </c>
      <c r="E22" s="30" t="s">
        <v>723</v>
      </c>
      <c r="F22" s="23" t="s">
        <v>673</v>
      </c>
      <c r="G22" s="30" t="s">
        <v>679</v>
      </c>
      <c r="H22" s="23" t="s">
        <v>680</v>
      </c>
      <c r="I22" s="23" t="s">
        <v>675</v>
      </c>
      <c r="J22" s="30" t="s">
        <v>724</v>
      </c>
    </row>
    <row r="23" ht="54.75" customHeight="1" spans="1:10">
      <c r="A23" s="155"/>
      <c r="B23" s="155"/>
      <c r="C23" s="23" t="s">
        <v>670</v>
      </c>
      <c r="D23" s="23" t="s">
        <v>684</v>
      </c>
      <c r="E23" s="30" t="s">
        <v>725</v>
      </c>
      <c r="F23" s="23" t="s">
        <v>686</v>
      </c>
      <c r="G23" s="30" t="s">
        <v>726</v>
      </c>
      <c r="H23" s="23" t="s">
        <v>727</v>
      </c>
      <c r="I23" s="23" t="s">
        <v>675</v>
      </c>
      <c r="J23" s="30" t="s">
        <v>689</v>
      </c>
    </row>
    <row r="24" ht="54.75" customHeight="1" spans="1:10">
      <c r="A24" s="155"/>
      <c r="B24" s="155"/>
      <c r="C24" s="23" t="s">
        <v>670</v>
      </c>
      <c r="D24" s="23" t="s">
        <v>684</v>
      </c>
      <c r="E24" s="30" t="s">
        <v>728</v>
      </c>
      <c r="F24" s="23" t="s">
        <v>673</v>
      </c>
      <c r="G24" s="30" t="s">
        <v>679</v>
      </c>
      <c r="H24" s="23" t="s">
        <v>680</v>
      </c>
      <c r="I24" s="23" t="s">
        <v>675</v>
      </c>
      <c r="J24" s="30" t="s">
        <v>691</v>
      </c>
    </row>
    <row r="25" ht="54.75" customHeight="1" spans="1:10">
      <c r="A25" s="155"/>
      <c r="B25" s="155"/>
      <c r="C25" s="23" t="s">
        <v>670</v>
      </c>
      <c r="D25" s="23" t="s">
        <v>696</v>
      </c>
      <c r="E25" s="30" t="s">
        <v>697</v>
      </c>
      <c r="F25" s="23" t="s">
        <v>673</v>
      </c>
      <c r="G25" s="30" t="s">
        <v>400</v>
      </c>
      <c r="H25" s="23" t="s">
        <v>698</v>
      </c>
      <c r="I25" s="23" t="s">
        <v>675</v>
      </c>
      <c r="J25" s="30" t="s">
        <v>699</v>
      </c>
    </row>
    <row r="26" ht="54.75" customHeight="1" spans="1:10">
      <c r="A26" s="155"/>
      <c r="B26" s="155"/>
      <c r="C26" s="23" t="s">
        <v>670</v>
      </c>
      <c r="D26" s="23" t="s">
        <v>696</v>
      </c>
      <c r="E26" s="30" t="s">
        <v>700</v>
      </c>
      <c r="F26" s="23" t="s">
        <v>673</v>
      </c>
      <c r="G26" s="30" t="s">
        <v>679</v>
      </c>
      <c r="H26" s="23" t="s">
        <v>680</v>
      </c>
      <c r="I26" s="23" t="s">
        <v>675</v>
      </c>
      <c r="J26" s="30" t="s">
        <v>701</v>
      </c>
    </row>
    <row r="27" ht="54.75" customHeight="1" spans="1:10">
      <c r="A27" s="155"/>
      <c r="B27" s="155"/>
      <c r="C27" s="23" t="s">
        <v>702</v>
      </c>
      <c r="D27" s="23" t="s">
        <v>729</v>
      </c>
      <c r="E27" s="30" t="s">
        <v>703</v>
      </c>
      <c r="F27" s="23" t="s">
        <v>673</v>
      </c>
      <c r="G27" s="30" t="s">
        <v>730</v>
      </c>
      <c r="H27" s="23" t="s">
        <v>680</v>
      </c>
      <c r="I27" s="23" t="s">
        <v>706</v>
      </c>
      <c r="J27" s="30" t="s">
        <v>707</v>
      </c>
    </row>
    <row r="28" ht="54.75" customHeight="1" spans="1:10">
      <c r="A28" s="155"/>
      <c r="B28" s="155"/>
      <c r="C28" s="23" t="s">
        <v>702</v>
      </c>
      <c r="D28" s="23" t="s">
        <v>708</v>
      </c>
      <c r="E28" s="30" t="s">
        <v>731</v>
      </c>
      <c r="F28" s="23" t="s">
        <v>673</v>
      </c>
      <c r="G28" s="30" t="s">
        <v>730</v>
      </c>
      <c r="H28" s="23" t="s">
        <v>680</v>
      </c>
      <c r="I28" s="23" t="s">
        <v>706</v>
      </c>
      <c r="J28" s="30" t="s">
        <v>732</v>
      </c>
    </row>
    <row r="29" ht="54.75" customHeight="1" spans="1:10">
      <c r="A29" s="155"/>
      <c r="B29" s="155"/>
      <c r="C29" s="23" t="s">
        <v>702</v>
      </c>
      <c r="D29" s="23" t="s">
        <v>708</v>
      </c>
      <c r="E29" s="30" t="s">
        <v>709</v>
      </c>
      <c r="F29" s="23" t="s">
        <v>673</v>
      </c>
      <c r="G29" s="30" t="s">
        <v>679</v>
      </c>
      <c r="H29" s="23" t="s">
        <v>680</v>
      </c>
      <c r="I29" s="23" t="s">
        <v>675</v>
      </c>
      <c r="J29" s="30" t="s">
        <v>710</v>
      </c>
    </row>
    <row r="30" ht="54.75" customHeight="1" spans="1:10">
      <c r="A30" s="155"/>
      <c r="B30" s="155"/>
      <c r="C30" s="23" t="s">
        <v>702</v>
      </c>
      <c r="D30" s="23" t="s">
        <v>711</v>
      </c>
      <c r="E30" s="30" t="s">
        <v>712</v>
      </c>
      <c r="F30" s="23" t="s">
        <v>673</v>
      </c>
      <c r="G30" s="30" t="s">
        <v>211</v>
      </c>
      <c r="H30" s="23" t="s">
        <v>733</v>
      </c>
      <c r="I30" s="23" t="s">
        <v>675</v>
      </c>
      <c r="J30" s="30" t="s">
        <v>713</v>
      </c>
    </row>
    <row r="31" ht="54.75" customHeight="1" spans="1:10">
      <c r="A31" s="155"/>
      <c r="B31" s="155"/>
      <c r="C31" s="23" t="s">
        <v>714</v>
      </c>
      <c r="D31" s="23" t="s">
        <v>715</v>
      </c>
      <c r="E31" s="30" t="s">
        <v>716</v>
      </c>
      <c r="F31" s="23" t="s">
        <v>693</v>
      </c>
      <c r="G31" s="30" t="s">
        <v>717</v>
      </c>
      <c r="H31" s="23" t="s">
        <v>680</v>
      </c>
      <c r="I31" s="23" t="s">
        <v>675</v>
      </c>
      <c r="J31" s="30" t="s">
        <v>718</v>
      </c>
    </row>
    <row r="32" ht="54.75" customHeight="1" spans="1:10">
      <c r="A32" s="158"/>
      <c r="B32" s="158"/>
      <c r="C32" s="23" t="s">
        <v>714</v>
      </c>
      <c r="D32" s="23" t="s">
        <v>715</v>
      </c>
      <c r="E32" s="30" t="s">
        <v>734</v>
      </c>
      <c r="F32" s="23" t="s">
        <v>693</v>
      </c>
      <c r="G32" s="30" t="s">
        <v>717</v>
      </c>
      <c r="H32" s="23" t="s">
        <v>680</v>
      </c>
      <c r="I32" s="23" t="s">
        <v>675</v>
      </c>
      <c r="J32" s="30" t="s">
        <v>735</v>
      </c>
    </row>
    <row r="33" ht="54.75" customHeight="1" spans="1:10">
      <c r="A33" s="154" t="s">
        <v>736</v>
      </c>
      <c r="B33" s="154" t="s">
        <v>737</v>
      </c>
      <c r="C33" s="23" t="s">
        <v>670</v>
      </c>
      <c r="D33" s="23" t="s">
        <v>671</v>
      </c>
      <c r="E33" s="30" t="s">
        <v>738</v>
      </c>
      <c r="F33" s="23" t="s">
        <v>673</v>
      </c>
      <c r="G33" s="30" t="s">
        <v>196</v>
      </c>
      <c r="H33" s="23" t="s">
        <v>739</v>
      </c>
      <c r="I33" s="23" t="s">
        <v>675</v>
      </c>
      <c r="J33" s="30" t="s">
        <v>740</v>
      </c>
    </row>
    <row r="34" ht="54.75" customHeight="1" spans="1:10">
      <c r="A34" s="155"/>
      <c r="B34" s="155"/>
      <c r="C34" s="23" t="s">
        <v>670</v>
      </c>
      <c r="D34" s="23" t="s">
        <v>671</v>
      </c>
      <c r="E34" s="30" t="s">
        <v>741</v>
      </c>
      <c r="F34" s="23" t="s">
        <v>693</v>
      </c>
      <c r="G34" s="30" t="s">
        <v>221</v>
      </c>
      <c r="H34" s="23" t="s">
        <v>742</v>
      </c>
      <c r="I34" s="23" t="s">
        <v>675</v>
      </c>
      <c r="J34" s="30" t="s">
        <v>743</v>
      </c>
    </row>
    <row r="35" ht="54.75" customHeight="1" spans="1:10">
      <c r="A35" s="155"/>
      <c r="B35" s="155"/>
      <c r="C35" s="23" t="s">
        <v>670</v>
      </c>
      <c r="D35" s="23" t="s">
        <v>677</v>
      </c>
      <c r="E35" s="30" t="s">
        <v>744</v>
      </c>
      <c r="F35" s="23" t="s">
        <v>673</v>
      </c>
      <c r="G35" s="30" t="s">
        <v>745</v>
      </c>
      <c r="H35" s="23" t="s">
        <v>746</v>
      </c>
      <c r="I35" s="23" t="s">
        <v>706</v>
      </c>
      <c r="J35" s="30" t="s">
        <v>747</v>
      </c>
    </row>
    <row r="36" ht="54.75" customHeight="1" spans="1:10">
      <c r="A36" s="155"/>
      <c r="B36" s="155"/>
      <c r="C36" s="23" t="s">
        <v>670</v>
      </c>
      <c r="D36" s="23" t="s">
        <v>677</v>
      </c>
      <c r="E36" s="30" t="s">
        <v>700</v>
      </c>
      <c r="F36" s="23" t="s">
        <v>673</v>
      </c>
      <c r="G36" s="30" t="s">
        <v>679</v>
      </c>
      <c r="H36" s="23" t="s">
        <v>680</v>
      </c>
      <c r="I36" s="23" t="s">
        <v>675</v>
      </c>
      <c r="J36" s="30" t="s">
        <v>748</v>
      </c>
    </row>
    <row r="37" ht="54.75" customHeight="1" spans="1:10">
      <c r="A37" s="155"/>
      <c r="B37" s="155"/>
      <c r="C37" s="23" t="s">
        <v>670</v>
      </c>
      <c r="D37" s="23" t="s">
        <v>684</v>
      </c>
      <c r="E37" s="30" t="s">
        <v>728</v>
      </c>
      <c r="F37" s="23" t="s">
        <v>673</v>
      </c>
      <c r="G37" s="30" t="s">
        <v>679</v>
      </c>
      <c r="H37" s="23" t="s">
        <v>680</v>
      </c>
      <c r="I37" s="23" t="s">
        <v>675</v>
      </c>
      <c r="J37" s="30" t="s">
        <v>749</v>
      </c>
    </row>
    <row r="38" ht="54.75" customHeight="1" spans="1:10">
      <c r="A38" s="155"/>
      <c r="B38" s="155"/>
      <c r="C38" s="23" t="s">
        <v>702</v>
      </c>
      <c r="D38" s="23" t="s">
        <v>708</v>
      </c>
      <c r="E38" s="30" t="s">
        <v>750</v>
      </c>
      <c r="F38" s="23" t="s">
        <v>673</v>
      </c>
      <c r="G38" s="30" t="s">
        <v>751</v>
      </c>
      <c r="H38" s="23" t="s">
        <v>746</v>
      </c>
      <c r="I38" s="23" t="s">
        <v>706</v>
      </c>
      <c r="J38" s="30" t="s">
        <v>752</v>
      </c>
    </row>
    <row r="39" ht="54.75" customHeight="1" spans="1:10">
      <c r="A39" s="155"/>
      <c r="B39" s="155"/>
      <c r="C39" s="23" t="s">
        <v>702</v>
      </c>
      <c r="D39" s="23" t="s">
        <v>753</v>
      </c>
      <c r="E39" s="30" t="s">
        <v>754</v>
      </c>
      <c r="F39" s="23" t="s">
        <v>673</v>
      </c>
      <c r="G39" s="30" t="s">
        <v>679</v>
      </c>
      <c r="H39" s="23" t="s">
        <v>680</v>
      </c>
      <c r="I39" s="23" t="s">
        <v>675</v>
      </c>
      <c r="J39" s="30" t="s">
        <v>755</v>
      </c>
    </row>
    <row r="40" ht="54.75" customHeight="1" spans="1:10">
      <c r="A40" s="155"/>
      <c r="B40" s="155"/>
      <c r="C40" s="23" t="s">
        <v>702</v>
      </c>
      <c r="D40" s="23" t="s">
        <v>711</v>
      </c>
      <c r="E40" s="30" t="s">
        <v>756</v>
      </c>
      <c r="F40" s="23" t="s">
        <v>673</v>
      </c>
      <c r="G40" s="30" t="s">
        <v>751</v>
      </c>
      <c r="H40" s="23" t="s">
        <v>746</v>
      </c>
      <c r="I40" s="23" t="s">
        <v>706</v>
      </c>
      <c r="J40" s="30" t="s">
        <v>757</v>
      </c>
    </row>
    <row r="41" ht="54.75" customHeight="1" spans="1:10">
      <c r="A41" s="158"/>
      <c r="B41" s="158"/>
      <c r="C41" s="23" t="s">
        <v>714</v>
      </c>
      <c r="D41" s="23" t="s">
        <v>715</v>
      </c>
      <c r="E41" s="30" t="s">
        <v>758</v>
      </c>
      <c r="F41" s="23" t="s">
        <v>693</v>
      </c>
      <c r="G41" s="30" t="s">
        <v>717</v>
      </c>
      <c r="H41" s="23" t="s">
        <v>680</v>
      </c>
      <c r="I41" s="23" t="s">
        <v>706</v>
      </c>
      <c r="J41" s="30" t="s">
        <v>759</v>
      </c>
    </row>
    <row r="42" ht="54.75" customHeight="1" spans="1:10">
      <c r="A42" s="154" t="s">
        <v>760</v>
      </c>
      <c r="B42" s="154" t="s">
        <v>761</v>
      </c>
      <c r="C42" s="23" t="s">
        <v>670</v>
      </c>
      <c r="D42" s="23" t="s">
        <v>671</v>
      </c>
      <c r="E42" s="30" t="s">
        <v>762</v>
      </c>
      <c r="F42" s="23" t="s">
        <v>693</v>
      </c>
      <c r="G42" s="30" t="s">
        <v>196</v>
      </c>
      <c r="H42" s="23" t="s">
        <v>763</v>
      </c>
      <c r="I42" s="23" t="s">
        <v>675</v>
      </c>
      <c r="J42" s="30" t="s">
        <v>764</v>
      </c>
    </row>
    <row r="43" ht="54.75" customHeight="1" spans="1:10">
      <c r="A43" s="155"/>
      <c r="B43" s="155"/>
      <c r="C43" s="23" t="s">
        <v>670</v>
      </c>
      <c r="D43" s="23" t="s">
        <v>671</v>
      </c>
      <c r="E43" s="30" t="s">
        <v>765</v>
      </c>
      <c r="F43" s="23" t="s">
        <v>693</v>
      </c>
      <c r="G43" s="30" t="s">
        <v>221</v>
      </c>
      <c r="H43" s="23" t="s">
        <v>680</v>
      </c>
      <c r="I43" s="23" t="s">
        <v>675</v>
      </c>
      <c r="J43" s="30" t="s">
        <v>766</v>
      </c>
    </row>
    <row r="44" ht="54.75" customHeight="1" spans="1:10">
      <c r="A44" s="155"/>
      <c r="B44" s="155"/>
      <c r="C44" s="23" t="s">
        <v>670</v>
      </c>
      <c r="D44" s="23" t="s">
        <v>671</v>
      </c>
      <c r="E44" s="30" t="s">
        <v>767</v>
      </c>
      <c r="F44" s="23" t="s">
        <v>693</v>
      </c>
      <c r="G44" s="30" t="s">
        <v>768</v>
      </c>
      <c r="H44" s="23" t="s">
        <v>769</v>
      </c>
      <c r="I44" s="23" t="s">
        <v>675</v>
      </c>
      <c r="J44" s="30" t="s">
        <v>770</v>
      </c>
    </row>
    <row r="45" ht="54.75" customHeight="1" spans="1:10">
      <c r="A45" s="155"/>
      <c r="B45" s="155"/>
      <c r="C45" s="23" t="s">
        <v>670</v>
      </c>
      <c r="D45" s="23" t="s">
        <v>677</v>
      </c>
      <c r="E45" s="30" t="s">
        <v>771</v>
      </c>
      <c r="F45" s="23" t="s">
        <v>673</v>
      </c>
      <c r="G45" s="30" t="s">
        <v>679</v>
      </c>
      <c r="H45" s="23" t="s">
        <v>680</v>
      </c>
      <c r="I45" s="23" t="s">
        <v>675</v>
      </c>
      <c r="J45" s="30" t="s">
        <v>772</v>
      </c>
    </row>
    <row r="46" ht="54.75" customHeight="1" spans="1:10">
      <c r="A46" s="155"/>
      <c r="B46" s="155"/>
      <c r="C46" s="23" t="s">
        <v>670</v>
      </c>
      <c r="D46" s="23" t="s">
        <v>677</v>
      </c>
      <c r="E46" s="30" t="s">
        <v>773</v>
      </c>
      <c r="F46" s="23" t="s">
        <v>693</v>
      </c>
      <c r="G46" s="30" t="s">
        <v>774</v>
      </c>
      <c r="H46" s="23" t="s">
        <v>680</v>
      </c>
      <c r="I46" s="23" t="s">
        <v>675</v>
      </c>
      <c r="J46" s="30" t="s">
        <v>775</v>
      </c>
    </row>
    <row r="47" ht="54.75" customHeight="1" spans="1:10">
      <c r="A47" s="155"/>
      <c r="B47" s="155"/>
      <c r="C47" s="23" t="s">
        <v>670</v>
      </c>
      <c r="D47" s="23" t="s">
        <v>684</v>
      </c>
      <c r="E47" s="30" t="s">
        <v>776</v>
      </c>
      <c r="F47" s="23" t="s">
        <v>673</v>
      </c>
      <c r="G47" s="30" t="s">
        <v>679</v>
      </c>
      <c r="H47" s="23" t="s">
        <v>680</v>
      </c>
      <c r="I47" s="23" t="s">
        <v>675</v>
      </c>
      <c r="J47" s="30" t="s">
        <v>777</v>
      </c>
    </row>
    <row r="48" ht="54.75" customHeight="1" spans="1:10">
      <c r="A48" s="155"/>
      <c r="B48" s="155"/>
      <c r="C48" s="23" t="s">
        <v>702</v>
      </c>
      <c r="D48" s="23" t="s">
        <v>708</v>
      </c>
      <c r="E48" s="30" t="s">
        <v>778</v>
      </c>
      <c r="F48" s="23" t="s">
        <v>693</v>
      </c>
      <c r="G48" s="30" t="s">
        <v>779</v>
      </c>
      <c r="H48" s="23" t="s">
        <v>780</v>
      </c>
      <c r="I48" s="23" t="s">
        <v>675</v>
      </c>
      <c r="J48" s="30" t="s">
        <v>781</v>
      </c>
    </row>
    <row r="49" ht="54.75" customHeight="1" spans="1:10">
      <c r="A49" s="155"/>
      <c r="B49" s="155"/>
      <c r="C49" s="23" t="s">
        <v>702</v>
      </c>
      <c r="D49" s="23" t="s">
        <v>753</v>
      </c>
      <c r="E49" s="30" t="s">
        <v>782</v>
      </c>
      <c r="F49" s="23" t="s">
        <v>673</v>
      </c>
      <c r="G49" s="30" t="s">
        <v>679</v>
      </c>
      <c r="H49" s="23" t="s">
        <v>680</v>
      </c>
      <c r="I49" s="23" t="s">
        <v>675</v>
      </c>
      <c r="J49" s="30" t="s">
        <v>783</v>
      </c>
    </row>
    <row r="50" ht="54.75" customHeight="1" spans="1:10">
      <c r="A50" s="155"/>
      <c r="B50" s="155"/>
      <c r="C50" s="23" t="s">
        <v>702</v>
      </c>
      <c r="D50" s="23" t="s">
        <v>711</v>
      </c>
      <c r="E50" s="30" t="s">
        <v>784</v>
      </c>
      <c r="F50" s="23" t="s">
        <v>673</v>
      </c>
      <c r="G50" s="30" t="s">
        <v>785</v>
      </c>
      <c r="H50" s="23" t="s">
        <v>680</v>
      </c>
      <c r="I50" s="23" t="s">
        <v>706</v>
      </c>
      <c r="J50" s="30" t="s">
        <v>786</v>
      </c>
    </row>
    <row r="51" ht="54.75" customHeight="1" spans="1:10">
      <c r="A51" s="158"/>
      <c r="B51" s="158"/>
      <c r="C51" s="23" t="s">
        <v>714</v>
      </c>
      <c r="D51" s="23" t="s">
        <v>715</v>
      </c>
      <c r="E51" s="30" t="s">
        <v>787</v>
      </c>
      <c r="F51" s="23" t="s">
        <v>693</v>
      </c>
      <c r="G51" s="30" t="s">
        <v>717</v>
      </c>
      <c r="H51" s="23" t="s">
        <v>680</v>
      </c>
      <c r="I51" s="23" t="s">
        <v>675</v>
      </c>
      <c r="J51" s="30" t="s">
        <v>788</v>
      </c>
    </row>
    <row r="52" ht="54.75" customHeight="1" spans="1:10">
      <c r="A52" s="154" t="s">
        <v>789</v>
      </c>
      <c r="B52" s="154" t="s">
        <v>790</v>
      </c>
      <c r="C52" s="23" t="s">
        <v>670</v>
      </c>
      <c r="D52" s="23" t="s">
        <v>671</v>
      </c>
      <c r="E52" s="30" t="s">
        <v>672</v>
      </c>
      <c r="F52" s="23" t="s">
        <v>673</v>
      </c>
      <c r="G52" s="30" t="s">
        <v>196</v>
      </c>
      <c r="H52" s="23" t="s">
        <v>674</v>
      </c>
      <c r="I52" s="23" t="s">
        <v>675</v>
      </c>
      <c r="J52" s="30" t="s">
        <v>676</v>
      </c>
    </row>
    <row r="53" ht="54.75" customHeight="1" spans="1:10">
      <c r="A53" s="155"/>
      <c r="B53" s="155"/>
      <c r="C53" s="23" t="s">
        <v>670</v>
      </c>
      <c r="D53" s="23" t="s">
        <v>671</v>
      </c>
      <c r="E53" s="30" t="s">
        <v>678</v>
      </c>
      <c r="F53" s="23" t="s">
        <v>673</v>
      </c>
      <c r="G53" s="30" t="s">
        <v>679</v>
      </c>
      <c r="H53" s="23" t="s">
        <v>680</v>
      </c>
      <c r="I53" s="23" t="s">
        <v>675</v>
      </c>
      <c r="J53" s="30" t="s">
        <v>681</v>
      </c>
    </row>
    <row r="54" ht="54.75" customHeight="1" spans="1:10">
      <c r="A54" s="155"/>
      <c r="B54" s="155"/>
      <c r="C54" s="23" t="s">
        <v>670</v>
      </c>
      <c r="D54" s="23" t="s">
        <v>671</v>
      </c>
      <c r="E54" s="30" t="s">
        <v>791</v>
      </c>
      <c r="F54" s="23" t="s">
        <v>673</v>
      </c>
      <c r="G54" s="30" t="s">
        <v>679</v>
      </c>
      <c r="H54" s="23" t="s">
        <v>680</v>
      </c>
      <c r="I54" s="23" t="s">
        <v>675</v>
      </c>
      <c r="J54" s="30" t="s">
        <v>683</v>
      </c>
    </row>
    <row r="55" ht="54.75" customHeight="1" spans="1:10">
      <c r="A55" s="155"/>
      <c r="B55" s="155"/>
      <c r="C55" s="23" t="s">
        <v>670</v>
      </c>
      <c r="D55" s="23" t="s">
        <v>684</v>
      </c>
      <c r="E55" s="30" t="s">
        <v>685</v>
      </c>
      <c r="F55" s="23" t="s">
        <v>686</v>
      </c>
      <c r="G55" s="30" t="s">
        <v>687</v>
      </c>
      <c r="H55" s="23" t="s">
        <v>727</v>
      </c>
      <c r="I55" s="23" t="s">
        <v>675</v>
      </c>
      <c r="J55" s="30" t="s">
        <v>689</v>
      </c>
    </row>
    <row r="56" ht="54.75" customHeight="1" spans="1:10">
      <c r="A56" s="155"/>
      <c r="B56" s="155"/>
      <c r="C56" s="23" t="s">
        <v>670</v>
      </c>
      <c r="D56" s="23" t="s">
        <v>684</v>
      </c>
      <c r="E56" s="30" t="s">
        <v>728</v>
      </c>
      <c r="F56" s="23" t="s">
        <v>673</v>
      </c>
      <c r="G56" s="30" t="s">
        <v>679</v>
      </c>
      <c r="H56" s="23" t="s">
        <v>680</v>
      </c>
      <c r="I56" s="23" t="s">
        <v>675</v>
      </c>
      <c r="J56" s="30" t="s">
        <v>691</v>
      </c>
    </row>
    <row r="57" ht="54.75" customHeight="1" spans="1:10">
      <c r="A57" s="155"/>
      <c r="B57" s="155"/>
      <c r="C57" s="23" t="s">
        <v>670</v>
      </c>
      <c r="D57" s="23" t="s">
        <v>696</v>
      </c>
      <c r="E57" s="30" t="s">
        <v>697</v>
      </c>
      <c r="F57" s="23" t="s">
        <v>673</v>
      </c>
      <c r="G57" s="30">
        <v>1346.95</v>
      </c>
      <c r="H57" s="23" t="s">
        <v>698</v>
      </c>
      <c r="I57" s="23" t="s">
        <v>675</v>
      </c>
      <c r="J57" s="30" t="s">
        <v>699</v>
      </c>
    </row>
    <row r="58" ht="54.75" customHeight="1" spans="1:10">
      <c r="A58" s="155"/>
      <c r="B58" s="155"/>
      <c r="C58" s="23" t="s">
        <v>670</v>
      </c>
      <c r="D58" s="23" t="s">
        <v>696</v>
      </c>
      <c r="E58" s="30" t="s">
        <v>792</v>
      </c>
      <c r="F58" s="23" t="s">
        <v>673</v>
      </c>
      <c r="G58" s="30">
        <v>1346.95</v>
      </c>
      <c r="H58" s="23" t="s">
        <v>698</v>
      </c>
      <c r="I58" s="23" t="s">
        <v>675</v>
      </c>
      <c r="J58" s="30" t="s">
        <v>701</v>
      </c>
    </row>
    <row r="59" ht="54.75" customHeight="1" spans="1:10">
      <c r="A59" s="155"/>
      <c r="B59" s="155"/>
      <c r="C59" s="23" t="s">
        <v>702</v>
      </c>
      <c r="D59" s="23" t="s">
        <v>729</v>
      </c>
      <c r="E59" s="30" t="s">
        <v>703</v>
      </c>
      <c r="F59" s="23" t="s">
        <v>673</v>
      </c>
      <c r="G59" s="30" t="s">
        <v>730</v>
      </c>
      <c r="H59" s="23" t="s">
        <v>680</v>
      </c>
      <c r="I59" s="23" t="s">
        <v>706</v>
      </c>
      <c r="J59" s="30" t="s">
        <v>707</v>
      </c>
    </row>
    <row r="60" ht="54.75" customHeight="1" spans="1:10">
      <c r="A60" s="155"/>
      <c r="B60" s="155"/>
      <c r="C60" s="23" t="s">
        <v>702</v>
      </c>
      <c r="D60" s="23" t="s">
        <v>708</v>
      </c>
      <c r="E60" s="30" t="s">
        <v>731</v>
      </c>
      <c r="F60" s="23" t="s">
        <v>673</v>
      </c>
      <c r="G60" s="30" t="s">
        <v>730</v>
      </c>
      <c r="H60" s="23" t="s">
        <v>45</v>
      </c>
      <c r="I60" s="23" t="s">
        <v>706</v>
      </c>
      <c r="J60" s="30" t="s">
        <v>732</v>
      </c>
    </row>
    <row r="61" ht="54.75" customHeight="1" spans="1:10">
      <c r="A61" s="155"/>
      <c r="B61" s="155"/>
      <c r="C61" s="23" t="s">
        <v>702</v>
      </c>
      <c r="D61" s="23" t="s">
        <v>708</v>
      </c>
      <c r="E61" s="30" t="s">
        <v>709</v>
      </c>
      <c r="F61" s="23" t="s">
        <v>673</v>
      </c>
      <c r="G61" s="30" t="s">
        <v>679</v>
      </c>
      <c r="H61" s="23" t="s">
        <v>680</v>
      </c>
      <c r="I61" s="23" t="s">
        <v>675</v>
      </c>
      <c r="J61" s="30" t="s">
        <v>710</v>
      </c>
    </row>
    <row r="62" ht="54.75" customHeight="1" spans="1:10">
      <c r="A62" s="155"/>
      <c r="B62" s="155"/>
      <c r="C62" s="23" t="s">
        <v>702</v>
      </c>
      <c r="D62" s="23" t="s">
        <v>711</v>
      </c>
      <c r="E62" s="30" t="s">
        <v>712</v>
      </c>
      <c r="F62" s="23" t="s">
        <v>673</v>
      </c>
      <c r="G62" s="30" t="s">
        <v>211</v>
      </c>
      <c r="H62" s="23" t="s">
        <v>733</v>
      </c>
      <c r="I62" s="23" t="s">
        <v>675</v>
      </c>
      <c r="J62" s="30" t="s">
        <v>713</v>
      </c>
    </row>
    <row r="63" ht="54.75" customHeight="1" spans="1:10">
      <c r="A63" s="155"/>
      <c r="B63" s="155"/>
      <c r="C63" s="23" t="s">
        <v>714</v>
      </c>
      <c r="D63" s="23" t="s">
        <v>715</v>
      </c>
      <c r="E63" s="30" t="s">
        <v>734</v>
      </c>
      <c r="F63" s="23" t="s">
        <v>693</v>
      </c>
      <c r="G63" s="30" t="s">
        <v>717</v>
      </c>
      <c r="H63" s="23" t="s">
        <v>680</v>
      </c>
      <c r="I63" s="23" t="s">
        <v>675</v>
      </c>
      <c r="J63" s="30" t="s">
        <v>735</v>
      </c>
    </row>
    <row r="64" ht="54.75" customHeight="1" spans="1:10">
      <c r="A64" s="158"/>
      <c r="B64" s="158"/>
      <c r="C64" s="23" t="s">
        <v>714</v>
      </c>
      <c r="D64" s="23" t="s">
        <v>715</v>
      </c>
      <c r="E64" s="30" t="s">
        <v>716</v>
      </c>
      <c r="F64" s="23" t="s">
        <v>693</v>
      </c>
      <c r="G64" s="30" t="s">
        <v>717</v>
      </c>
      <c r="H64" s="23" t="s">
        <v>680</v>
      </c>
      <c r="I64" s="23" t="s">
        <v>675</v>
      </c>
      <c r="J64" s="30" t="s">
        <v>718</v>
      </c>
    </row>
    <row r="65" ht="54.75" customHeight="1" spans="1:10">
      <c r="A65" s="154" t="s">
        <v>793</v>
      </c>
      <c r="B65" s="154" t="s">
        <v>794</v>
      </c>
      <c r="C65" s="23" t="s">
        <v>670</v>
      </c>
      <c r="D65" s="23" t="s">
        <v>671</v>
      </c>
      <c r="E65" s="30" t="s">
        <v>795</v>
      </c>
      <c r="F65" s="23" t="s">
        <v>673</v>
      </c>
      <c r="G65" s="30" t="s">
        <v>796</v>
      </c>
      <c r="H65" s="23" t="s">
        <v>797</v>
      </c>
      <c r="I65" s="23" t="s">
        <v>675</v>
      </c>
      <c r="J65" s="30" t="s">
        <v>798</v>
      </c>
    </row>
    <row r="66" ht="54.75" customHeight="1" spans="1:10">
      <c r="A66" s="155"/>
      <c r="B66" s="155"/>
      <c r="C66" s="23" t="s">
        <v>670</v>
      </c>
      <c r="D66" s="23" t="s">
        <v>671</v>
      </c>
      <c r="E66" s="30" t="s">
        <v>799</v>
      </c>
      <c r="F66" s="23" t="s">
        <v>693</v>
      </c>
      <c r="G66" s="30" t="s">
        <v>800</v>
      </c>
      <c r="H66" s="23" t="s">
        <v>742</v>
      </c>
      <c r="I66" s="23" t="s">
        <v>675</v>
      </c>
      <c r="J66" s="30" t="s">
        <v>801</v>
      </c>
    </row>
    <row r="67" ht="54.75" customHeight="1" spans="1:10">
      <c r="A67" s="155"/>
      <c r="B67" s="155"/>
      <c r="C67" s="23" t="s">
        <v>670</v>
      </c>
      <c r="D67" s="23" t="s">
        <v>671</v>
      </c>
      <c r="E67" s="30" t="s">
        <v>802</v>
      </c>
      <c r="F67" s="23" t="s">
        <v>673</v>
      </c>
      <c r="G67" s="30" t="s">
        <v>679</v>
      </c>
      <c r="H67" s="23" t="s">
        <v>680</v>
      </c>
      <c r="I67" s="23" t="s">
        <v>675</v>
      </c>
      <c r="J67" s="30" t="s">
        <v>803</v>
      </c>
    </row>
    <row r="68" ht="54.75" customHeight="1" spans="1:10">
      <c r="A68" s="155"/>
      <c r="B68" s="155"/>
      <c r="C68" s="23" t="s">
        <v>670</v>
      </c>
      <c r="D68" s="23" t="s">
        <v>677</v>
      </c>
      <c r="E68" s="30" t="s">
        <v>804</v>
      </c>
      <c r="F68" s="23" t="s">
        <v>693</v>
      </c>
      <c r="G68" s="30" t="s">
        <v>717</v>
      </c>
      <c r="H68" s="23" t="s">
        <v>680</v>
      </c>
      <c r="I68" s="23" t="s">
        <v>675</v>
      </c>
      <c r="J68" s="30" t="s">
        <v>805</v>
      </c>
    </row>
    <row r="69" ht="54.75" customHeight="1" spans="1:10">
      <c r="A69" s="155"/>
      <c r="B69" s="155"/>
      <c r="C69" s="23" t="s">
        <v>670</v>
      </c>
      <c r="D69" s="23" t="s">
        <v>684</v>
      </c>
      <c r="E69" s="30" t="s">
        <v>806</v>
      </c>
      <c r="F69" s="23" t="s">
        <v>673</v>
      </c>
      <c r="G69" s="30" t="s">
        <v>807</v>
      </c>
      <c r="H69" s="23" t="s">
        <v>808</v>
      </c>
      <c r="I69" s="23" t="s">
        <v>675</v>
      </c>
      <c r="J69" s="30" t="s">
        <v>809</v>
      </c>
    </row>
    <row r="70" ht="54.75" customHeight="1" spans="1:10">
      <c r="A70" s="155"/>
      <c r="B70" s="155"/>
      <c r="C70" s="23" t="s">
        <v>670</v>
      </c>
      <c r="D70" s="23" t="s">
        <v>696</v>
      </c>
      <c r="E70" s="30" t="s">
        <v>810</v>
      </c>
      <c r="F70" s="23" t="s">
        <v>686</v>
      </c>
      <c r="G70" s="30" t="s">
        <v>209</v>
      </c>
      <c r="H70" s="23" t="s">
        <v>811</v>
      </c>
      <c r="I70" s="23" t="s">
        <v>675</v>
      </c>
      <c r="J70" s="30" t="s">
        <v>812</v>
      </c>
    </row>
    <row r="71" ht="54.75" customHeight="1" spans="1:10">
      <c r="A71" s="155"/>
      <c r="B71" s="155"/>
      <c r="C71" s="23" t="s">
        <v>670</v>
      </c>
      <c r="D71" s="23" t="s">
        <v>696</v>
      </c>
      <c r="E71" s="30" t="s">
        <v>813</v>
      </c>
      <c r="F71" s="23" t="s">
        <v>673</v>
      </c>
      <c r="G71" s="30" t="s">
        <v>814</v>
      </c>
      <c r="H71" s="23" t="s">
        <v>815</v>
      </c>
      <c r="I71" s="23" t="s">
        <v>675</v>
      </c>
      <c r="J71" s="30" t="s">
        <v>816</v>
      </c>
    </row>
    <row r="72" ht="54.75" customHeight="1" spans="1:10">
      <c r="A72" s="155"/>
      <c r="B72" s="155"/>
      <c r="C72" s="23" t="s">
        <v>702</v>
      </c>
      <c r="D72" s="23" t="s">
        <v>729</v>
      </c>
      <c r="E72" s="30" t="s">
        <v>817</v>
      </c>
      <c r="F72" s="23" t="s">
        <v>693</v>
      </c>
      <c r="G72" s="30" t="s">
        <v>779</v>
      </c>
      <c r="H72" s="23" t="s">
        <v>698</v>
      </c>
      <c r="I72" s="23" t="s">
        <v>675</v>
      </c>
      <c r="J72" s="30" t="s">
        <v>818</v>
      </c>
    </row>
    <row r="73" ht="54.75" customHeight="1" spans="1:10">
      <c r="A73" s="155"/>
      <c r="B73" s="155"/>
      <c r="C73" s="23" t="s">
        <v>702</v>
      </c>
      <c r="D73" s="23" t="s">
        <v>708</v>
      </c>
      <c r="E73" s="30" t="s">
        <v>819</v>
      </c>
      <c r="F73" s="23" t="s">
        <v>693</v>
      </c>
      <c r="G73" s="30" t="s">
        <v>196</v>
      </c>
      <c r="H73" s="23" t="s">
        <v>680</v>
      </c>
      <c r="I73" s="23" t="s">
        <v>675</v>
      </c>
      <c r="J73" s="30" t="s">
        <v>820</v>
      </c>
    </row>
    <row r="74" ht="54.75" customHeight="1" spans="1:10">
      <c r="A74" s="155"/>
      <c r="B74" s="155"/>
      <c r="C74" s="23" t="s">
        <v>702</v>
      </c>
      <c r="D74" s="23" t="s">
        <v>708</v>
      </c>
      <c r="E74" s="30" t="s">
        <v>821</v>
      </c>
      <c r="F74" s="23" t="s">
        <v>673</v>
      </c>
      <c r="G74" s="30" t="s">
        <v>751</v>
      </c>
      <c r="H74" s="23" t="s">
        <v>45</v>
      </c>
      <c r="I74" s="23" t="s">
        <v>706</v>
      </c>
      <c r="J74" s="30" t="s">
        <v>822</v>
      </c>
    </row>
    <row r="75" ht="54.75" customHeight="1" spans="1:10">
      <c r="A75" s="155"/>
      <c r="B75" s="155"/>
      <c r="C75" s="23" t="s">
        <v>702</v>
      </c>
      <c r="D75" s="23" t="s">
        <v>753</v>
      </c>
      <c r="E75" s="30" t="s">
        <v>823</v>
      </c>
      <c r="F75" s="23" t="s">
        <v>673</v>
      </c>
      <c r="G75" s="30" t="s">
        <v>751</v>
      </c>
      <c r="H75" s="23" t="s">
        <v>680</v>
      </c>
      <c r="I75" s="23" t="s">
        <v>675</v>
      </c>
      <c r="J75" s="30" t="s">
        <v>824</v>
      </c>
    </row>
    <row r="76" ht="54.75" customHeight="1" spans="1:10">
      <c r="A76" s="155"/>
      <c r="B76" s="155"/>
      <c r="C76" s="23" t="s">
        <v>702</v>
      </c>
      <c r="D76" s="23" t="s">
        <v>711</v>
      </c>
      <c r="E76" s="30" t="s">
        <v>825</v>
      </c>
      <c r="F76" s="23" t="s">
        <v>693</v>
      </c>
      <c r="G76" s="30" t="s">
        <v>730</v>
      </c>
      <c r="H76" s="23" t="s">
        <v>680</v>
      </c>
      <c r="I76" s="23" t="s">
        <v>675</v>
      </c>
      <c r="J76" s="30" t="s">
        <v>826</v>
      </c>
    </row>
    <row r="77" ht="48" customHeight="1" spans="1:10">
      <c r="A77" s="158"/>
      <c r="B77" s="158"/>
      <c r="C77" s="23" t="s">
        <v>714</v>
      </c>
      <c r="D77" s="23" t="s">
        <v>715</v>
      </c>
      <c r="E77" s="30" t="s">
        <v>758</v>
      </c>
      <c r="F77" s="23" t="s">
        <v>693</v>
      </c>
      <c r="G77" s="30" t="s">
        <v>827</v>
      </c>
      <c r="H77" s="23" t="s">
        <v>680</v>
      </c>
      <c r="I77" s="23" t="s">
        <v>675</v>
      </c>
      <c r="J77" s="30" t="s">
        <v>828</v>
      </c>
    </row>
    <row r="78" hidden="1" customHeight="1" spans="3:11">
      <c r="C78" s="36" t="s">
        <v>829</v>
      </c>
      <c r="D78" s="36" t="s">
        <v>45</v>
      </c>
      <c r="E78" s="36" t="s">
        <v>45</v>
      </c>
      <c r="G78" s="299" t="s">
        <v>830</v>
      </c>
      <c r="H78" t="s">
        <v>45</v>
      </c>
      <c r="J78" s="36" t="s">
        <v>830</v>
      </c>
      <c r="K78" t="s">
        <v>830</v>
      </c>
    </row>
    <row r="79" ht="54.75" customHeight="1" spans="1:10">
      <c r="A79" s="159" t="s">
        <v>831</v>
      </c>
      <c r="B79" s="160" t="s">
        <v>832</v>
      </c>
      <c r="C79" s="161" t="s">
        <v>670</v>
      </c>
      <c r="D79" s="161" t="s">
        <v>671</v>
      </c>
      <c r="E79" s="161" t="s">
        <v>672</v>
      </c>
      <c r="F79" s="162" t="s">
        <v>673</v>
      </c>
      <c r="G79" s="161" t="s">
        <v>196</v>
      </c>
      <c r="H79" s="162" t="s">
        <v>674</v>
      </c>
      <c r="I79" s="162" t="s">
        <v>675</v>
      </c>
      <c r="J79" s="161" t="s">
        <v>676</v>
      </c>
    </row>
    <row r="80" ht="54.75" customHeight="1" spans="1:10">
      <c r="A80" s="159"/>
      <c r="B80" s="160"/>
      <c r="C80" s="161" t="s">
        <v>670</v>
      </c>
      <c r="D80" s="161" t="s">
        <v>671</v>
      </c>
      <c r="E80" s="161" t="s">
        <v>721</v>
      </c>
      <c r="F80" s="162" t="s">
        <v>673</v>
      </c>
      <c r="G80" s="161" t="s">
        <v>679</v>
      </c>
      <c r="H80" s="162" t="s">
        <v>680</v>
      </c>
      <c r="I80" s="162" t="s">
        <v>675</v>
      </c>
      <c r="J80" s="161" t="s">
        <v>722</v>
      </c>
    </row>
    <row r="81" ht="54.75" customHeight="1" spans="1:10">
      <c r="A81" s="159"/>
      <c r="B81" s="160"/>
      <c r="C81" s="161" t="s">
        <v>670</v>
      </c>
      <c r="D81" s="161" t="s">
        <v>671</v>
      </c>
      <c r="E81" s="161" t="s">
        <v>723</v>
      </c>
      <c r="F81" s="162" t="s">
        <v>673</v>
      </c>
      <c r="G81" s="161" t="s">
        <v>679</v>
      </c>
      <c r="H81" s="162" t="s">
        <v>680</v>
      </c>
      <c r="I81" s="162" t="s">
        <v>675</v>
      </c>
      <c r="J81" s="161" t="s">
        <v>724</v>
      </c>
    </row>
    <row r="82" ht="54.75" customHeight="1" spans="1:10">
      <c r="A82" s="159"/>
      <c r="B82" s="160"/>
      <c r="C82" s="161" t="s">
        <v>670</v>
      </c>
      <c r="D82" s="161" t="s">
        <v>684</v>
      </c>
      <c r="E82" s="161" t="s">
        <v>725</v>
      </c>
      <c r="F82" s="162" t="s">
        <v>686</v>
      </c>
      <c r="G82" s="161" t="s">
        <v>833</v>
      </c>
      <c r="H82" s="162" t="s">
        <v>727</v>
      </c>
      <c r="I82" s="162" t="s">
        <v>675</v>
      </c>
      <c r="J82" s="161" t="s">
        <v>689</v>
      </c>
    </row>
    <row r="83" ht="54.75" customHeight="1" spans="1:10">
      <c r="A83" s="159"/>
      <c r="B83" s="160"/>
      <c r="C83" s="161" t="s">
        <v>670</v>
      </c>
      <c r="D83" s="161" t="s">
        <v>684</v>
      </c>
      <c r="E83" s="161" t="s">
        <v>728</v>
      </c>
      <c r="F83" s="162" t="s">
        <v>673</v>
      </c>
      <c r="G83" s="161" t="s">
        <v>679</v>
      </c>
      <c r="H83" s="162" t="s">
        <v>680</v>
      </c>
      <c r="I83" s="162" t="s">
        <v>675</v>
      </c>
      <c r="J83" s="161" t="s">
        <v>691</v>
      </c>
    </row>
    <row r="84" ht="54.75" customHeight="1" spans="1:10">
      <c r="A84" s="159"/>
      <c r="B84" s="160"/>
      <c r="C84" s="161" t="s">
        <v>670</v>
      </c>
      <c r="D84" s="161" t="s">
        <v>696</v>
      </c>
      <c r="E84" s="161" t="s">
        <v>697</v>
      </c>
      <c r="F84" s="162" t="s">
        <v>673</v>
      </c>
      <c r="G84" s="163">
        <v>1070.67</v>
      </c>
      <c r="H84" s="162" t="s">
        <v>698</v>
      </c>
      <c r="I84" s="162" t="s">
        <v>675</v>
      </c>
      <c r="J84" s="161" t="s">
        <v>699</v>
      </c>
    </row>
    <row r="85" ht="54.75" customHeight="1" spans="1:10">
      <c r="A85" s="159"/>
      <c r="B85" s="160"/>
      <c r="C85" s="161" t="s">
        <v>670</v>
      </c>
      <c r="D85" s="161" t="s">
        <v>696</v>
      </c>
      <c r="E85" s="161" t="s">
        <v>834</v>
      </c>
      <c r="F85" s="162" t="s">
        <v>673</v>
      </c>
      <c r="G85" s="163">
        <v>1070.67</v>
      </c>
      <c r="H85" s="162" t="s">
        <v>698</v>
      </c>
      <c r="I85" s="162" t="s">
        <v>675</v>
      </c>
      <c r="J85" s="161" t="s">
        <v>701</v>
      </c>
    </row>
    <row r="86" ht="54.75" customHeight="1" spans="1:10">
      <c r="A86" s="159"/>
      <c r="B86" s="160"/>
      <c r="C86" s="161" t="s">
        <v>702</v>
      </c>
      <c r="D86" s="161" t="s">
        <v>729</v>
      </c>
      <c r="E86" s="161" t="s">
        <v>703</v>
      </c>
      <c r="F86" s="162" t="s">
        <v>673</v>
      </c>
      <c r="G86" s="161" t="s">
        <v>730</v>
      </c>
      <c r="H86" s="162" t="s">
        <v>680</v>
      </c>
      <c r="I86" s="162" t="s">
        <v>706</v>
      </c>
      <c r="J86" s="161" t="s">
        <v>707</v>
      </c>
    </row>
    <row r="87" ht="54.75" customHeight="1" spans="1:10">
      <c r="A87" s="159"/>
      <c r="B87" s="160"/>
      <c r="C87" s="161" t="s">
        <v>702</v>
      </c>
      <c r="D87" s="161" t="s">
        <v>708</v>
      </c>
      <c r="E87" s="161" t="s">
        <v>731</v>
      </c>
      <c r="F87" s="162" t="s">
        <v>673</v>
      </c>
      <c r="G87" s="161" t="s">
        <v>730</v>
      </c>
      <c r="H87" s="162" t="s">
        <v>680</v>
      </c>
      <c r="I87" s="162" t="s">
        <v>706</v>
      </c>
      <c r="J87" s="161" t="s">
        <v>732</v>
      </c>
    </row>
    <row r="88" ht="54.75" customHeight="1" spans="1:10">
      <c r="A88" s="159"/>
      <c r="B88" s="160"/>
      <c r="C88" s="161" t="s">
        <v>702</v>
      </c>
      <c r="D88" s="161" t="s">
        <v>708</v>
      </c>
      <c r="E88" s="161" t="s">
        <v>709</v>
      </c>
      <c r="F88" s="162" t="s">
        <v>673</v>
      </c>
      <c r="G88" s="161" t="s">
        <v>679</v>
      </c>
      <c r="H88" s="162" t="s">
        <v>680</v>
      </c>
      <c r="I88" s="162" t="s">
        <v>675</v>
      </c>
      <c r="J88" s="161" t="s">
        <v>710</v>
      </c>
    </row>
    <row r="89" ht="54.75" customHeight="1" spans="1:10">
      <c r="A89" s="159"/>
      <c r="B89" s="160"/>
      <c r="C89" s="161" t="s">
        <v>702</v>
      </c>
      <c r="D89" s="161" t="s">
        <v>711</v>
      </c>
      <c r="E89" s="161" t="s">
        <v>712</v>
      </c>
      <c r="F89" s="162" t="s">
        <v>673</v>
      </c>
      <c r="G89" s="161" t="s">
        <v>211</v>
      </c>
      <c r="H89" s="162" t="s">
        <v>733</v>
      </c>
      <c r="I89" s="162" t="s">
        <v>675</v>
      </c>
      <c r="J89" s="161" t="s">
        <v>713</v>
      </c>
    </row>
    <row r="90" ht="54.75" customHeight="1" spans="1:10">
      <c r="A90" s="159"/>
      <c r="B90" s="160"/>
      <c r="C90" s="161" t="s">
        <v>714</v>
      </c>
      <c r="D90" s="161" t="s">
        <v>715</v>
      </c>
      <c r="E90" s="161" t="s">
        <v>734</v>
      </c>
      <c r="F90" s="162" t="s">
        <v>693</v>
      </c>
      <c r="G90" s="161" t="s">
        <v>717</v>
      </c>
      <c r="H90" s="162" t="s">
        <v>680</v>
      </c>
      <c r="I90" s="162" t="s">
        <v>675</v>
      </c>
      <c r="J90" s="161" t="s">
        <v>735</v>
      </c>
    </row>
    <row r="91" ht="54.75" customHeight="1" spans="1:10">
      <c r="A91" s="159"/>
      <c r="B91" s="160"/>
      <c r="C91" s="161" t="s">
        <v>714</v>
      </c>
      <c r="D91" s="161" t="s">
        <v>715</v>
      </c>
      <c r="E91" s="161" t="s">
        <v>716</v>
      </c>
      <c r="F91" s="162" t="s">
        <v>693</v>
      </c>
      <c r="G91" s="161" t="s">
        <v>717</v>
      </c>
      <c r="H91" s="162" t="s">
        <v>680</v>
      </c>
      <c r="I91" s="162" t="s">
        <v>675</v>
      </c>
      <c r="J91" s="161" t="s">
        <v>718</v>
      </c>
    </row>
    <row r="92" ht="54.75" customHeight="1" spans="1:10">
      <c r="A92" s="159" t="s">
        <v>835</v>
      </c>
      <c r="B92" s="160" t="s">
        <v>836</v>
      </c>
      <c r="C92" s="161" t="s">
        <v>670</v>
      </c>
      <c r="D92" s="161" t="s">
        <v>671</v>
      </c>
      <c r="E92" s="161" t="s">
        <v>837</v>
      </c>
      <c r="F92" s="162" t="s">
        <v>673</v>
      </c>
      <c r="G92" s="300" t="s">
        <v>197</v>
      </c>
      <c r="H92" s="162" t="s">
        <v>746</v>
      </c>
      <c r="I92" s="162" t="s">
        <v>675</v>
      </c>
      <c r="J92" s="161" t="s">
        <v>838</v>
      </c>
    </row>
    <row r="93" ht="54.75" customHeight="1" spans="1:10">
      <c r="A93" s="159"/>
      <c r="B93" s="160"/>
      <c r="C93" s="161" t="s">
        <v>670</v>
      </c>
      <c r="D93" s="161" t="s">
        <v>671</v>
      </c>
      <c r="E93" s="161" t="s">
        <v>839</v>
      </c>
      <c r="F93" s="162" t="s">
        <v>673</v>
      </c>
      <c r="G93" s="300" t="s">
        <v>197</v>
      </c>
      <c r="H93" s="162" t="s">
        <v>746</v>
      </c>
      <c r="I93" s="162" t="s">
        <v>675</v>
      </c>
      <c r="J93" s="161" t="s">
        <v>838</v>
      </c>
    </row>
    <row r="94" ht="54.75" customHeight="1" spans="1:10">
      <c r="A94" s="159"/>
      <c r="B94" s="160"/>
      <c r="C94" s="161" t="s">
        <v>670</v>
      </c>
      <c r="D94" s="161" t="s">
        <v>671</v>
      </c>
      <c r="E94" s="161" t="s">
        <v>840</v>
      </c>
      <c r="F94" s="162" t="s">
        <v>673</v>
      </c>
      <c r="G94" s="300" t="s">
        <v>841</v>
      </c>
      <c r="H94" s="162" t="s">
        <v>763</v>
      </c>
      <c r="I94" s="162" t="s">
        <v>675</v>
      </c>
      <c r="J94" s="161" t="s">
        <v>838</v>
      </c>
    </row>
    <row r="95" ht="54.75" customHeight="1" spans="1:10">
      <c r="A95" s="159"/>
      <c r="B95" s="160"/>
      <c r="C95" s="161" t="s">
        <v>670</v>
      </c>
      <c r="D95" s="161" t="s">
        <v>677</v>
      </c>
      <c r="E95" s="156" t="s">
        <v>842</v>
      </c>
      <c r="F95" s="157" t="s">
        <v>673</v>
      </c>
      <c r="G95" s="298" t="s">
        <v>843</v>
      </c>
      <c r="H95" s="157" t="s">
        <v>680</v>
      </c>
      <c r="I95" s="157" t="s">
        <v>675</v>
      </c>
      <c r="J95" s="157" t="s">
        <v>844</v>
      </c>
    </row>
    <row r="96" ht="54.75" customHeight="1" spans="1:10">
      <c r="A96" s="159"/>
      <c r="B96" s="160"/>
      <c r="C96" s="161" t="s">
        <v>670</v>
      </c>
      <c r="D96" s="161" t="s">
        <v>677</v>
      </c>
      <c r="E96" s="156" t="s">
        <v>845</v>
      </c>
      <c r="F96" s="157" t="s">
        <v>673</v>
      </c>
      <c r="G96" s="298" t="s">
        <v>843</v>
      </c>
      <c r="H96" s="157" t="s">
        <v>680</v>
      </c>
      <c r="I96" s="157" t="s">
        <v>675</v>
      </c>
      <c r="J96" s="157" t="s">
        <v>846</v>
      </c>
    </row>
    <row r="97" ht="54.75" customHeight="1" spans="1:10">
      <c r="A97" s="159"/>
      <c r="B97" s="160"/>
      <c r="C97" s="161" t="s">
        <v>670</v>
      </c>
      <c r="D97" s="161" t="s">
        <v>684</v>
      </c>
      <c r="E97" s="161" t="s">
        <v>847</v>
      </c>
      <c r="F97" s="162" t="s">
        <v>673</v>
      </c>
      <c r="G97" s="161" t="s">
        <v>843</v>
      </c>
      <c r="H97" s="162" t="s">
        <v>680</v>
      </c>
      <c r="I97" s="162" t="s">
        <v>675</v>
      </c>
      <c r="J97" s="161" t="s">
        <v>848</v>
      </c>
    </row>
    <row r="98" ht="54.75" customHeight="1" spans="1:10">
      <c r="A98" s="159"/>
      <c r="B98" s="160"/>
      <c r="C98" s="161" t="s">
        <v>702</v>
      </c>
      <c r="D98" s="161" t="s">
        <v>729</v>
      </c>
      <c r="E98" s="161" t="s">
        <v>849</v>
      </c>
      <c r="F98" s="162" t="s">
        <v>693</v>
      </c>
      <c r="G98" s="161" t="s">
        <v>850</v>
      </c>
      <c r="H98" s="162" t="s">
        <v>680</v>
      </c>
      <c r="I98" s="162" t="s">
        <v>675</v>
      </c>
      <c r="J98" s="161" t="s">
        <v>851</v>
      </c>
    </row>
    <row r="99" ht="54.75" customHeight="1" spans="1:10">
      <c r="A99" s="159"/>
      <c r="B99" s="160"/>
      <c r="C99" s="161" t="s">
        <v>702</v>
      </c>
      <c r="D99" s="161" t="s">
        <v>708</v>
      </c>
      <c r="E99" s="161" t="s">
        <v>852</v>
      </c>
      <c r="F99" s="162" t="s">
        <v>693</v>
      </c>
      <c r="G99" s="161" t="s">
        <v>850</v>
      </c>
      <c r="H99" s="162" t="s">
        <v>680</v>
      </c>
      <c r="I99" s="162" t="s">
        <v>675</v>
      </c>
      <c r="J99" s="161" t="s">
        <v>853</v>
      </c>
    </row>
    <row r="100" ht="54.75" customHeight="1" spans="1:10">
      <c r="A100" s="159"/>
      <c r="B100" s="160"/>
      <c r="C100" s="161" t="s">
        <v>702</v>
      </c>
      <c r="D100" s="161" t="s">
        <v>753</v>
      </c>
      <c r="E100" s="161" t="s">
        <v>854</v>
      </c>
      <c r="F100" s="162" t="s">
        <v>673</v>
      </c>
      <c r="G100" s="161" t="s">
        <v>843</v>
      </c>
      <c r="H100" s="162" t="s">
        <v>680</v>
      </c>
      <c r="I100" s="162" t="s">
        <v>675</v>
      </c>
      <c r="J100" s="161" t="s">
        <v>855</v>
      </c>
    </row>
    <row r="101" ht="54.75" customHeight="1" spans="1:10">
      <c r="A101" s="159"/>
      <c r="B101" s="160"/>
      <c r="C101" s="161" t="s">
        <v>702</v>
      </c>
      <c r="D101" s="161" t="s">
        <v>711</v>
      </c>
      <c r="E101" s="161" t="s">
        <v>856</v>
      </c>
      <c r="F101" s="162" t="s">
        <v>673</v>
      </c>
      <c r="G101" s="161" t="s">
        <v>843</v>
      </c>
      <c r="H101" s="162" t="s">
        <v>680</v>
      </c>
      <c r="I101" s="162" t="s">
        <v>675</v>
      </c>
      <c r="J101" s="161" t="s">
        <v>857</v>
      </c>
    </row>
    <row r="102" ht="54.75" customHeight="1" spans="1:10">
      <c r="A102" s="159"/>
      <c r="B102" s="160"/>
      <c r="C102" s="161" t="s">
        <v>714</v>
      </c>
      <c r="D102" s="161" t="s">
        <v>715</v>
      </c>
      <c r="E102" s="161" t="s">
        <v>858</v>
      </c>
      <c r="F102" s="162" t="s">
        <v>693</v>
      </c>
      <c r="G102" s="161" t="s">
        <v>827</v>
      </c>
      <c r="H102" s="162" t="s">
        <v>680</v>
      </c>
      <c r="I102" s="162" t="s">
        <v>675</v>
      </c>
      <c r="J102" s="161" t="s">
        <v>859</v>
      </c>
    </row>
    <row r="103" ht="54.75" customHeight="1" spans="1:10">
      <c r="A103" s="163" t="s">
        <v>80</v>
      </c>
      <c r="B103" s="160"/>
      <c r="C103" s="161"/>
      <c r="D103" s="161"/>
      <c r="E103" s="161"/>
      <c r="F103" s="162"/>
      <c r="G103" s="161"/>
      <c r="H103" s="162"/>
      <c r="I103" s="162"/>
      <c r="J103" s="161"/>
    </row>
    <row r="104" ht="54.75" customHeight="1" spans="1:10">
      <c r="A104" s="159" t="s">
        <v>654</v>
      </c>
      <c r="B104" s="164" t="s">
        <v>860</v>
      </c>
      <c r="C104" s="161" t="s">
        <v>829</v>
      </c>
      <c r="D104" s="161" t="s">
        <v>45</v>
      </c>
      <c r="E104" s="161" t="s">
        <v>45</v>
      </c>
      <c r="F104" s="162"/>
      <c r="G104" s="300" t="s">
        <v>830</v>
      </c>
      <c r="H104" s="162" t="s">
        <v>45</v>
      </c>
      <c r="I104" s="162"/>
      <c r="J104" s="165" t="s">
        <v>830</v>
      </c>
    </row>
    <row r="105" ht="54.75" customHeight="1" spans="1:10">
      <c r="A105" s="159"/>
      <c r="B105" s="164"/>
      <c r="C105" s="161" t="s">
        <v>829</v>
      </c>
      <c r="D105" s="161" t="s">
        <v>671</v>
      </c>
      <c r="E105" s="161" t="s">
        <v>45</v>
      </c>
      <c r="F105" s="162"/>
      <c r="G105" s="300" t="s">
        <v>830</v>
      </c>
      <c r="H105" s="162" t="s">
        <v>45</v>
      </c>
      <c r="I105" s="162"/>
      <c r="J105" s="165" t="s">
        <v>830</v>
      </c>
    </row>
    <row r="106" ht="54.75" customHeight="1" spans="1:10">
      <c r="A106" s="159"/>
      <c r="B106" s="164"/>
      <c r="C106" s="161" t="s">
        <v>829</v>
      </c>
      <c r="D106" s="161" t="s">
        <v>671</v>
      </c>
      <c r="E106" s="161" t="s">
        <v>861</v>
      </c>
      <c r="F106" s="162" t="s">
        <v>693</v>
      </c>
      <c r="G106" s="300" t="s">
        <v>862</v>
      </c>
      <c r="H106" s="162" t="s">
        <v>780</v>
      </c>
      <c r="I106" s="162" t="s">
        <v>675</v>
      </c>
      <c r="J106" s="165" t="s">
        <v>863</v>
      </c>
    </row>
    <row r="107" ht="54.75" customHeight="1" spans="1:10">
      <c r="A107" s="159"/>
      <c r="B107" s="164"/>
      <c r="C107" s="161" t="s">
        <v>829</v>
      </c>
      <c r="D107" s="161" t="s">
        <v>671</v>
      </c>
      <c r="E107" s="161" t="s">
        <v>864</v>
      </c>
      <c r="F107" s="162" t="s">
        <v>693</v>
      </c>
      <c r="G107" s="300" t="s">
        <v>865</v>
      </c>
      <c r="H107" s="162" t="s">
        <v>763</v>
      </c>
      <c r="I107" s="162" t="s">
        <v>675</v>
      </c>
      <c r="J107" s="165" t="s">
        <v>866</v>
      </c>
    </row>
    <row r="108" ht="54.75" customHeight="1" spans="1:10">
      <c r="A108" s="159"/>
      <c r="B108" s="164"/>
      <c r="C108" s="161" t="s">
        <v>829</v>
      </c>
      <c r="D108" s="161" t="s">
        <v>671</v>
      </c>
      <c r="E108" s="161" t="s">
        <v>867</v>
      </c>
      <c r="F108" s="162" t="s">
        <v>693</v>
      </c>
      <c r="G108" s="300" t="s">
        <v>868</v>
      </c>
      <c r="H108" s="162" t="s">
        <v>869</v>
      </c>
      <c r="I108" s="162" t="s">
        <v>675</v>
      </c>
      <c r="J108" s="165" t="s">
        <v>870</v>
      </c>
    </row>
    <row r="109" ht="54.75" customHeight="1" spans="1:10">
      <c r="A109" s="159"/>
      <c r="B109" s="164"/>
      <c r="C109" s="161" t="s">
        <v>829</v>
      </c>
      <c r="D109" s="161" t="s">
        <v>677</v>
      </c>
      <c r="E109" s="161" t="s">
        <v>45</v>
      </c>
      <c r="F109" s="162"/>
      <c r="G109" s="300" t="s">
        <v>830</v>
      </c>
      <c r="H109" s="162" t="s">
        <v>45</v>
      </c>
      <c r="I109" s="162"/>
      <c r="J109" s="165" t="s">
        <v>830</v>
      </c>
    </row>
    <row r="110" ht="54.75" customHeight="1" spans="1:10">
      <c r="A110" s="159"/>
      <c r="B110" s="164"/>
      <c r="C110" s="161" t="s">
        <v>829</v>
      </c>
      <c r="D110" s="161" t="s">
        <v>677</v>
      </c>
      <c r="E110" s="161" t="s">
        <v>871</v>
      </c>
      <c r="F110" s="162" t="s">
        <v>673</v>
      </c>
      <c r="G110" s="300" t="s">
        <v>679</v>
      </c>
      <c r="H110" s="162" t="s">
        <v>680</v>
      </c>
      <c r="I110" s="162" t="s">
        <v>675</v>
      </c>
      <c r="J110" s="165" t="s">
        <v>872</v>
      </c>
    </row>
    <row r="111" ht="54.75" customHeight="1" spans="1:10">
      <c r="A111" s="159"/>
      <c r="B111" s="164"/>
      <c r="C111" s="161" t="s">
        <v>829</v>
      </c>
      <c r="D111" s="161" t="s">
        <v>684</v>
      </c>
      <c r="E111" s="161" t="s">
        <v>45</v>
      </c>
      <c r="F111" s="162"/>
      <c r="G111" s="300" t="s">
        <v>830</v>
      </c>
      <c r="H111" s="162" t="s">
        <v>45</v>
      </c>
      <c r="I111" s="162"/>
      <c r="J111" s="165" t="s">
        <v>830</v>
      </c>
    </row>
    <row r="112" ht="54.75" customHeight="1" spans="1:10">
      <c r="A112" s="159"/>
      <c r="B112" s="164"/>
      <c r="C112" s="161" t="s">
        <v>829</v>
      </c>
      <c r="D112" s="161" t="s">
        <v>684</v>
      </c>
      <c r="E112" s="161" t="s">
        <v>873</v>
      </c>
      <c r="F112" s="162" t="s">
        <v>686</v>
      </c>
      <c r="G112" s="300" t="s">
        <v>216</v>
      </c>
      <c r="H112" s="162" t="s">
        <v>874</v>
      </c>
      <c r="I112" s="162" t="s">
        <v>675</v>
      </c>
      <c r="J112" s="165" t="s">
        <v>875</v>
      </c>
    </row>
    <row r="113" ht="54.75" customHeight="1" spans="1:10">
      <c r="A113" s="159"/>
      <c r="B113" s="164"/>
      <c r="C113" s="161" t="s">
        <v>876</v>
      </c>
      <c r="D113" s="161" t="s">
        <v>45</v>
      </c>
      <c r="E113" s="161" t="s">
        <v>45</v>
      </c>
      <c r="F113" s="162"/>
      <c r="G113" s="300" t="s">
        <v>830</v>
      </c>
      <c r="H113" s="162" t="s">
        <v>45</v>
      </c>
      <c r="I113" s="162"/>
      <c r="J113" s="165" t="s">
        <v>830</v>
      </c>
    </row>
    <row r="114" ht="54.75" customHeight="1" spans="1:10">
      <c r="A114" s="159"/>
      <c r="B114" s="164"/>
      <c r="C114" s="161" t="s">
        <v>876</v>
      </c>
      <c r="D114" s="161" t="s">
        <v>708</v>
      </c>
      <c r="E114" s="161" t="s">
        <v>45</v>
      </c>
      <c r="F114" s="162"/>
      <c r="G114" s="300" t="s">
        <v>830</v>
      </c>
      <c r="H114" s="162" t="s">
        <v>45</v>
      </c>
      <c r="I114" s="162"/>
      <c r="J114" s="165" t="s">
        <v>830</v>
      </c>
    </row>
    <row r="115" ht="54.75" customHeight="1" spans="1:10">
      <c r="A115" s="159"/>
      <c r="B115" s="164"/>
      <c r="C115" s="161" t="s">
        <v>876</v>
      </c>
      <c r="D115" s="161" t="s">
        <v>708</v>
      </c>
      <c r="E115" s="161" t="s">
        <v>877</v>
      </c>
      <c r="F115" s="162" t="s">
        <v>673</v>
      </c>
      <c r="G115" s="300" t="s">
        <v>679</v>
      </c>
      <c r="H115" s="162" t="s">
        <v>680</v>
      </c>
      <c r="I115" s="162" t="s">
        <v>675</v>
      </c>
      <c r="J115" s="165" t="s">
        <v>878</v>
      </c>
    </row>
    <row r="116" ht="54.75" customHeight="1" spans="1:10">
      <c r="A116" s="159"/>
      <c r="B116" s="164"/>
      <c r="C116" s="161" t="s">
        <v>879</v>
      </c>
      <c r="D116" s="161" t="s">
        <v>45</v>
      </c>
      <c r="E116" s="161" t="s">
        <v>45</v>
      </c>
      <c r="F116" s="162"/>
      <c r="G116" s="300" t="s">
        <v>830</v>
      </c>
      <c r="H116" s="162" t="s">
        <v>45</v>
      </c>
      <c r="I116" s="162"/>
      <c r="J116" s="165" t="s">
        <v>830</v>
      </c>
    </row>
    <row r="117" ht="54.75" customHeight="1" spans="1:10">
      <c r="A117" s="159"/>
      <c r="B117" s="164"/>
      <c r="C117" s="161" t="s">
        <v>879</v>
      </c>
      <c r="D117" s="161" t="s">
        <v>715</v>
      </c>
      <c r="E117" s="161" t="s">
        <v>45</v>
      </c>
      <c r="F117" s="162"/>
      <c r="G117" s="300" t="s">
        <v>830</v>
      </c>
      <c r="H117" s="162" t="s">
        <v>45</v>
      </c>
      <c r="I117" s="162"/>
      <c r="J117" s="165" t="s">
        <v>830</v>
      </c>
    </row>
    <row r="118" ht="54.75" customHeight="1" spans="1:10">
      <c r="A118" s="159"/>
      <c r="B118" s="164"/>
      <c r="C118" s="161" t="s">
        <v>879</v>
      </c>
      <c r="D118" s="161" t="s">
        <v>715</v>
      </c>
      <c r="E118" s="161" t="s">
        <v>880</v>
      </c>
      <c r="F118" s="162" t="s">
        <v>693</v>
      </c>
      <c r="G118" s="300" t="s">
        <v>717</v>
      </c>
      <c r="H118" s="162" t="s">
        <v>680</v>
      </c>
      <c r="I118" s="162" t="s">
        <v>675</v>
      </c>
      <c r="J118" s="165" t="s">
        <v>881</v>
      </c>
    </row>
    <row r="119" ht="54.75" customHeight="1" spans="1:10">
      <c r="A119" s="159" t="s">
        <v>650</v>
      </c>
      <c r="B119" s="159" t="s">
        <v>882</v>
      </c>
      <c r="C119" s="161" t="s">
        <v>829</v>
      </c>
      <c r="D119" s="161" t="s">
        <v>45</v>
      </c>
      <c r="E119" s="161" t="s">
        <v>45</v>
      </c>
      <c r="F119" s="162"/>
      <c r="G119" s="300" t="s">
        <v>830</v>
      </c>
      <c r="H119" s="162" t="s">
        <v>45</v>
      </c>
      <c r="I119" s="162"/>
      <c r="J119" s="165" t="s">
        <v>830</v>
      </c>
    </row>
    <row r="120" ht="54.75" customHeight="1" spans="1:10">
      <c r="A120" s="159"/>
      <c r="B120" s="159"/>
      <c r="C120" s="161" t="s">
        <v>829</v>
      </c>
      <c r="D120" s="161" t="s">
        <v>671</v>
      </c>
      <c r="E120" s="161" t="s">
        <v>45</v>
      </c>
      <c r="F120" s="162"/>
      <c r="G120" s="300" t="s">
        <v>830</v>
      </c>
      <c r="H120" s="162" t="s">
        <v>45</v>
      </c>
      <c r="I120" s="162"/>
      <c r="J120" s="165" t="s">
        <v>830</v>
      </c>
    </row>
    <row r="121" ht="54.75" customHeight="1" spans="1:10">
      <c r="A121" s="159"/>
      <c r="B121" s="159"/>
      <c r="C121" s="161" t="s">
        <v>829</v>
      </c>
      <c r="D121" s="161" t="s">
        <v>45</v>
      </c>
      <c r="E121" s="161" t="s">
        <v>883</v>
      </c>
      <c r="F121" s="162" t="s">
        <v>693</v>
      </c>
      <c r="G121" s="300" t="s">
        <v>211</v>
      </c>
      <c r="H121" s="162" t="s">
        <v>763</v>
      </c>
      <c r="I121" s="162" t="s">
        <v>675</v>
      </c>
      <c r="J121" s="165" t="s">
        <v>884</v>
      </c>
    </row>
    <row r="122" ht="54.75" customHeight="1" spans="1:10">
      <c r="A122" s="159"/>
      <c r="B122" s="159"/>
      <c r="C122" s="161" t="s">
        <v>829</v>
      </c>
      <c r="D122" s="161" t="s">
        <v>677</v>
      </c>
      <c r="E122" s="161" t="s">
        <v>45</v>
      </c>
      <c r="F122" s="162"/>
      <c r="G122" s="300" t="s">
        <v>830</v>
      </c>
      <c r="H122" s="162" t="s">
        <v>45</v>
      </c>
      <c r="I122" s="162"/>
      <c r="J122" s="165" t="s">
        <v>830</v>
      </c>
    </row>
    <row r="123" ht="54.75" customHeight="1" spans="1:10">
      <c r="A123" s="159"/>
      <c r="B123" s="159"/>
      <c r="C123" s="161" t="s">
        <v>829</v>
      </c>
      <c r="D123" s="161" t="s">
        <v>45</v>
      </c>
      <c r="E123" s="161" t="s">
        <v>885</v>
      </c>
      <c r="F123" s="162" t="s">
        <v>693</v>
      </c>
      <c r="G123" s="300" t="s">
        <v>717</v>
      </c>
      <c r="H123" s="162" t="s">
        <v>680</v>
      </c>
      <c r="I123" s="162" t="s">
        <v>675</v>
      </c>
      <c r="J123" s="165" t="s">
        <v>886</v>
      </c>
    </row>
    <row r="124" ht="54.75" customHeight="1" spans="1:10">
      <c r="A124" s="159"/>
      <c r="B124" s="159"/>
      <c r="C124" s="161" t="s">
        <v>829</v>
      </c>
      <c r="D124" s="161" t="s">
        <v>696</v>
      </c>
      <c r="E124" s="161" t="s">
        <v>45</v>
      </c>
      <c r="F124" s="162"/>
      <c r="G124" s="300" t="s">
        <v>830</v>
      </c>
      <c r="H124" s="162" t="s">
        <v>45</v>
      </c>
      <c r="I124" s="162"/>
      <c r="J124" s="165" t="s">
        <v>830</v>
      </c>
    </row>
    <row r="125" ht="54.75" customHeight="1" spans="1:10">
      <c r="A125" s="159"/>
      <c r="B125" s="159"/>
      <c r="C125" s="161" t="s">
        <v>829</v>
      </c>
      <c r="D125" s="161" t="s">
        <v>45</v>
      </c>
      <c r="E125" s="161" t="s">
        <v>887</v>
      </c>
      <c r="F125" s="162" t="s">
        <v>673</v>
      </c>
      <c r="G125" s="300" t="s">
        <v>888</v>
      </c>
      <c r="H125" s="162" t="s">
        <v>889</v>
      </c>
      <c r="I125" s="162" t="s">
        <v>675</v>
      </c>
      <c r="J125" s="165" t="s">
        <v>890</v>
      </c>
    </row>
    <row r="126" ht="54.75" customHeight="1" spans="1:10">
      <c r="A126" s="159"/>
      <c r="B126" s="159"/>
      <c r="C126" s="161" t="s">
        <v>876</v>
      </c>
      <c r="D126" s="161" t="s">
        <v>45</v>
      </c>
      <c r="E126" s="161" t="s">
        <v>45</v>
      </c>
      <c r="F126" s="162"/>
      <c r="G126" s="300" t="s">
        <v>830</v>
      </c>
      <c r="H126" s="162" t="s">
        <v>45</v>
      </c>
      <c r="I126" s="162"/>
      <c r="J126" s="165" t="s">
        <v>830</v>
      </c>
    </row>
    <row r="127" ht="54.75" customHeight="1" spans="1:10">
      <c r="A127" s="159"/>
      <c r="B127" s="159"/>
      <c r="C127" s="161" t="s">
        <v>876</v>
      </c>
      <c r="D127" s="161" t="s">
        <v>729</v>
      </c>
      <c r="E127" s="161" t="s">
        <v>45</v>
      </c>
      <c r="F127" s="162"/>
      <c r="G127" s="300" t="s">
        <v>830</v>
      </c>
      <c r="H127" s="162" t="s">
        <v>45</v>
      </c>
      <c r="I127" s="162"/>
      <c r="J127" s="165" t="s">
        <v>830</v>
      </c>
    </row>
    <row r="128" ht="54.75" customHeight="1" spans="1:10">
      <c r="A128" s="159"/>
      <c r="B128" s="159"/>
      <c r="C128" s="161" t="s">
        <v>876</v>
      </c>
      <c r="D128" s="161" t="s">
        <v>45</v>
      </c>
      <c r="E128" s="161" t="s">
        <v>891</v>
      </c>
      <c r="F128" s="162" t="s">
        <v>673</v>
      </c>
      <c r="G128" s="300" t="s">
        <v>888</v>
      </c>
      <c r="H128" s="162" t="s">
        <v>889</v>
      </c>
      <c r="I128" s="162" t="s">
        <v>675</v>
      </c>
      <c r="J128" s="165" t="s">
        <v>892</v>
      </c>
    </row>
    <row r="129" ht="54.75" customHeight="1" spans="1:10">
      <c r="A129" s="159"/>
      <c r="B129" s="159"/>
      <c r="C129" s="161" t="s">
        <v>879</v>
      </c>
      <c r="D129" s="161" t="s">
        <v>45</v>
      </c>
      <c r="E129" s="161" t="s">
        <v>45</v>
      </c>
      <c r="F129" s="162"/>
      <c r="G129" s="300" t="s">
        <v>830</v>
      </c>
      <c r="H129" s="162" t="s">
        <v>45</v>
      </c>
      <c r="I129" s="162"/>
      <c r="J129" s="165" t="s">
        <v>830</v>
      </c>
    </row>
    <row r="130" ht="54.75" customHeight="1" spans="1:10">
      <c r="A130" s="159"/>
      <c r="B130" s="159"/>
      <c r="C130" s="161" t="s">
        <v>879</v>
      </c>
      <c r="D130" s="161" t="s">
        <v>715</v>
      </c>
      <c r="E130" s="161" t="s">
        <v>45</v>
      </c>
      <c r="F130" s="162"/>
      <c r="G130" s="300" t="s">
        <v>830</v>
      </c>
      <c r="H130" s="162" t="s">
        <v>45</v>
      </c>
      <c r="I130" s="162"/>
      <c r="J130" s="165" t="s">
        <v>830</v>
      </c>
    </row>
    <row r="131" ht="54.75" customHeight="1" spans="1:10">
      <c r="A131" s="159"/>
      <c r="B131" s="159"/>
      <c r="C131" s="161" t="s">
        <v>879</v>
      </c>
      <c r="D131" s="161" t="s">
        <v>45</v>
      </c>
      <c r="E131" s="165" t="s">
        <v>893</v>
      </c>
      <c r="F131" s="162" t="s">
        <v>693</v>
      </c>
      <c r="G131" s="300" t="s">
        <v>717</v>
      </c>
      <c r="H131" s="162" t="s">
        <v>680</v>
      </c>
      <c r="I131" s="162" t="s">
        <v>675</v>
      </c>
      <c r="J131" s="165" t="s">
        <v>894</v>
      </c>
    </row>
    <row r="132" ht="54.75" customHeight="1" spans="1:10">
      <c r="A132" s="163" t="s">
        <v>644</v>
      </c>
      <c r="B132" s="159"/>
      <c r="C132" s="159"/>
      <c r="D132" s="161"/>
      <c r="E132" s="165"/>
      <c r="F132" s="162"/>
      <c r="G132" s="161"/>
      <c r="H132" s="162"/>
      <c r="I132" s="162"/>
      <c r="J132" s="165"/>
    </row>
    <row r="133" ht="54.75" customHeight="1" spans="1:10">
      <c r="A133" s="159" t="s">
        <v>644</v>
      </c>
      <c r="B133" s="164" t="s">
        <v>895</v>
      </c>
      <c r="C133" s="156" t="s">
        <v>829</v>
      </c>
      <c r="D133" s="156" t="s">
        <v>45</v>
      </c>
      <c r="E133" s="156" t="s">
        <v>45</v>
      </c>
      <c r="F133" s="157"/>
      <c r="G133" s="298" t="s">
        <v>830</v>
      </c>
      <c r="H133" s="157" t="s">
        <v>45</v>
      </c>
      <c r="I133" s="157"/>
      <c r="J133" s="161"/>
    </row>
    <row r="134" ht="54.75" customHeight="1" spans="1:10">
      <c r="A134" s="159"/>
      <c r="B134" s="164"/>
      <c r="C134" s="156" t="s">
        <v>829</v>
      </c>
      <c r="D134" s="156" t="s">
        <v>671</v>
      </c>
      <c r="E134" s="156" t="s">
        <v>45</v>
      </c>
      <c r="F134" s="157"/>
      <c r="G134" s="298" t="s">
        <v>830</v>
      </c>
      <c r="H134" s="157" t="s">
        <v>45</v>
      </c>
      <c r="I134" s="157"/>
      <c r="J134" s="161"/>
    </row>
    <row r="135" ht="54.75" customHeight="1" spans="1:10">
      <c r="A135" s="159"/>
      <c r="B135" s="164"/>
      <c r="C135" s="156" t="s">
        <v>829</v>
      </c>
      <c r="D135" s="156" t="s">
        <v>45</v>
      </c>
      <c r="E135" s="156" t="s">
        <v>896</v>
      </c>
      <c r="F135" s="157" t="s">
        <v>673</v>
      </c>
      <c r="G135" s="298" t="s">
        <v>213</v>
      </c>
      <c r="H135" s="157" t="s">
        <v>763</v>
      </c>
      <c r="I135" s="157" t="s">
        <v>675</v>
      </c>
      <c r="J135" s="161" t="s">
        <v>838</v>
      </c>
    </row>
    <row r="136" ht="54.75" customHeight="1" spans="1:10">
      <c r="A136" s="159"/>
      <c r="B136" s="164"/>
      <c r="C136" s="156" t="s">
        <v>829</v>
      </c>
      <c r="D136" s="156" t="s">
        <v>45</v>
      </c>
      <c r="E136" s="156" t="s">
        <v>897</v>
      </c>
      <c r="F136" s="157" t="s">
        <v>673</v>
      </c>
      <c r="G136" s="298" t="s">
        <v>197</v>
      </c>
      <c r="H136" s="157" t="s">
        <v>763</v>
      </c>
      <c r="I136" s="157" t="s">
        <v>675</v>
      </c>
      <c r="J136" s="161" t="s">
        <v>838</v>
      </c>
    </row>
    <row r="137" ht="54.75" customHeight="1" spans="1:10">
      <c r="A137" s="159"/>
      <c r="B137" s="164"/>
      <c r="C137" s="156" t="s">
        <v>829</v>
      </c>
      <c r="D137" s="156" t="s">
        <v>45</v>
      </c>
      <c r="E137" s="156" t="s">
        <v>898</v>
      </c>
      <c r="F137" s="157" t="s">
        <v>673</v>
      </c>
      <c r="G137" s="298" t="s">
        <v>196</v>
      </c>
      <c r="H137" s="157" t="s">
        <v>763</v>
      </c>
      <c r="I137" s="157" t="s">
        <v>675</v>
      </c>
      <c r="J137" s="161" t="s">
        <v>838</v>
      </c>
    </row>
    <row r="138" ht="54.75" customHeight="1" spans="1:10">
      <c r="A138" s="159"/>
      <c r="B138" s="164"/>
      <c r="C138" s="156" t="s">
        <v>829</v>
      </c>
      <c r="D138" s="156" t="s">
        <v>45</v>
      </c>
      <c r="E138" s="156" t="s">
        <v>899</v>
      </c>
      <c r="F138" s="157" t="s">
        <v>673</v>
      </c>
      <c r="G138" s="298" t="s">
        <v>196</v>
      </c>
      <c r="H138" s="157" t="s">
        <v>763</v>
      </c>
      <c r="I138" s="157" t="s">
        <v>675</v>
      </c>
      <c r="J138" s="161" t="s">
        <v>838</v>
      </c>
    </row>
    <row r="139" ht="54.75" customHeight="1" spans="1:10">
      <c r="A139" s="159"/>
      <c r="B139" s="164"/>
      <c r="C139" s="156" t="s">
        <v>829</v>
      </c>
      <c r="D139" s="156" t="s">
        <v>45</v>
      </c>
      <c r="E139" s="156" t="s">
        <v>900</v>
      </c>
      <c r="F139" s="157" t="s">
        <v>673</v>
      </c>
      <c r="G139" s="298" t="s">
        <v>197</v>
      </c>
      <c r="H139" s="157" t="s">
        <v>763</v>
      </c>
      <c r="I139" s="157" t="s">
        <v>675</v>
      </c>
      <c r="J139" s="161" t="s">
        <v>838</v>
      </c>
    </row>
    <row r="140" ht="54.75" customHeight="1" spans="1:10">
      <c r="A140" s="159"/>
      <c r="B140" s="164"/>
      <c r="C140" s="156" t="s">
        <v>829</v>
      </c>
      <c r="D140" s="156" t="s">
        <v>45</v>
      </c>
      <c r="E140" s="156" t="s">
        <v>901</v>
      </c>
      <c r="F140" s="157" t="s">
        <v>673</v>
      </c>
      <c r="G140" s="298" t="s">
        <v>197</v>
      </c>
      <c r="H140" s="157" t="s">
        <v>763</v>
      </c>
      <c r="I140" s="157" t="s">
        <v>675</v>
      </c>
      <c r="J140" s="161" t="s">
        <v>838</v>
      </c>
    </row>
    <row r="141" ht="54.75" customHeight="1" spans="1:10">
      <c r="A141" s="159"/>
      <c r="B141" s="164"/>
      <c r="C141" s="156" t="s">
        <v>829</v>
      </c>
      <c r="D141" s="156" t="s">
        <v>677</v>
      </c>
      <c r="E141" s="156" t="s">
        <v>45</v>
      </c>
      <c r="F141" s="157"/>
      <c r="G141" s="298" t="s">
        <v>830</v>
      </c>
      <c r="H141" s="157" t="s">
        <v>45</v>
      </c>
      <c r="I141" s="157"/>
      <c r="J141" s="161" t="s">
        <v>830</v>
      </c>
    </row>
    <row r="142" ht="54.75" customHeight="1" spans="1:10">
      <c r="A142" s="159"/>
      <c r="B142" s="164"/>
      <c r="C142" s="156" t="s">
        <v>829</v>
      </c>
      <c r="D142" s="156" t="s">
        <v>45</v>
      </c>
      <c r="E142" s="156" t="s">
        <v>902</v>
      </c>
      <c r="F142" s="157" t="s">
        <v>693</v>
      </c>
      <c r="G142" s="298" t="s">
        <v>903</v>
      </c>
      <c r="H142" s="157" t="s">
        <v>680</v>
      </c>
      <c r="I142" s="157" t="s">
        <v>675</v>
      </c>
      <c r="J142" s="161" t="s">
        <v>838</v>
      </c>
    </row>
    <row r="143" ht="54.75" customHeight="1" spans="1:10">
      <c r="A143" s="159"/>
      <c r="B143" s="164"/>
      <c r="C143" s="156" t="s">
        <v>829</v>
      </c>
      <c r="D143" s="156" t="s">
        <v>684</v>
      </c>
      <c r="E143" s="156" t="s">
        <v>45</v>
      </c>
      <c r="F143" s="157"/>
      <c r="G143" s="298" t="s">
        <v>830</v>
      </c>
      <c r="H143" s="157" t="s">
        <v>45</v>
      </c>
      <c r="I143" s="157"/>
      <c r="J143" s="161" t="s">
        <v>830</v>
      </c>
    </row>
    <row r="144" ht="54.75" customHeight="1" spans="1:10">
      <c r="A144" s="159"/>
      <c r="B144" s="164"/>
      <c r="C144" s="156" t="s">
        <v>829</v>
      </c>
      <c r="D144" s="156" t="s">
        <v>45</v>
      </c>
      <c r="E144" s="156" t="s">
        <v>904</v>
      </c>
      <c r="F144" s="157" t="s">
        <v>693</v>
      </c>
      <c r="G144" s="298" t="s">
        <v>903</v>
      </c>
      <c r="H144" s="157" t="s">
        <v>680</v>
      </c>
      <c r="I144" s="157" t="s">
        <v>675</v>
      </c>
      <c r="J144" s="161" t="s">
        <v>838</v>
      </c>
    </row>
    <row r="145" ht="54.75" customHeight="1" spans="1:10">
      <c r="A145" s="159"/>
      <c r="B145" s="164"/>
      <c r="C145" s="156" t="s">
        <v>876</v>
      </c>
      <c r="D145" s="156" t="s">
        <v>45</v>
      </c>
      <c r="E145" s="156" t="s">
        <v>45</v>
      </c>
      <c r="F145" s="157"/>
      <c r="G145" s="298" t="s">
        <v>830</v>
      </c>
      <c r="H145" s="157" t="s">
        <v>45</v>
      </c>
      <c r="I145" s="157"/>
      <c r="J145" s="161" t="s">
        <v>830</v>
      </c>
    </row>
    <row r="146" ht="54.75" customHeight="1" spans="1:10">
      <c r="A146" s="159"/>
      <c r="B146" s="164"/>
      <c r="C146" s="156" t="s">
        <v>876</v>
      </c>
      <c r="D146" s="156" t="s">
        <v>729</v>
      </c>
      <c r="E146" s="156" t="s">
        <v>45</v>
      </c>
      <c r="F146" s="157"/>
      <c r="G146" s="298" t="s">
        <v>830</v>
      </c>
      <c r="H146" s="157" t="s">
        <v>45</v>
      </c>
      <c r="I146" s="157"/>
      <c r="J146" s="161" t="s">
        <v>830</v>
      </c>
    </row>
    <row r="147" ht="54.75" customHeight="1" spans="1:10">
      <c r="A147" s="159"/>
      <c r="B147" s="164"/>
      <c r="C147" s="156" t="s">
        <v>876</v>
      </c>
      <c r="D147" s="156" t="s">
        <v>45</v>
      </c>
      <c r="E147" s="156" t="s">
        <v>849</v>
      </c>
      <c r="F147" s="157" t="s">
        <v>693</v>
      </c>
      <c r="G147" s="298" t="s">
        <v>850</v>
      </c>
      <c r="H147" s="157" t="s">
        <v>680</v>
      </c>
      <c r="I147" s="157" t="s">
        <v>675</v>
      </c>
      <c r="J147" s="161" t="s">
        <v>851</v>
      </c>
    </row>
    <row r="148" ht="54.75" customHeight="1" spans="1:10">
      <c r="A148" s="159"/>
      <c r="B148" s="164"/>
      <c r="C148" s="156" t="s">
        <v>876</v>
      </c>
      <c r="D148" s="156" t="s">
        <v>708</v>
      </c>
      <c r="E148" s="156" t="s">
        <v>45</v>
      </c>
      <c r="F148" s="157"/>
      <c r="G148" s="298" t="s">
        <v>830</v>
      </c>
      <c r="H148" s="157" t="s">
        <v>45</v>
      </c>
      <c r="I148" s="157"/>
      <c r="J148" s="161" t="s">
        <v>830</v>
      </c>
    </row>
    <row r="149" ht="54.75" customHeight="1" spans="1:10">
      <c r="A149" s="159"/>
      <c r="B149" s="164"/>
      <c r="C149" s="156" t="s">
        <v>876</v>
      </c>
      <c r="D149" s="156" t="s">
        <v>45</v>
      </c>
      <c r="E149" s="156" t="s">
        <v>905</v>
      </c>
      <c r="F149" s="157" t="s">
        <v>673</v>
      </c>
      <c r="G149" s="298" t="s">
        <v>679</v>
      </c>
      <c r="H149" s="157" t="s">
        <v>680</v>
      </c>
      <c r="I149" s="157" t="s">
        <v>675</v>
      </c>
      <c r="J149" s="161" t="s">
        <v>906</v>
      </c>
    </row>
    <row r="150" ht="54.75" customHeight="1" spans="1:10">
      <c r="A150" s="159"/>
      <c r="B150" s="164"/>
      <c r="C150" s="156" t="s">
        <v>876</v>
      </c>
      <c r="D150" s="156" t="s">
        <v>711</v>
      </c>
      <c r="E150" s="156" t="s">
        <v>45</v>
      </c>
      <c r="F150" s="157"/>
      <c r="G150" s="298" t="s">
        <v>830</v>
      </c>
      <c r="H150" s="157" t="s">
        <v>45</v>
      </c>
      <c r="I150" s="157"/>
      <c r="J150" s="161" t="s">
        <v>830</v>
      </c>
    </row>
    <row r="151" ht="54.75" customHeight="1" spans="1:10">
      <c r="A151" s="159"/>
      <c r="B151" s="164"/>
      <c r="C151" s="156" t="s">
        <v>876</v>
      </c>
      <c r="D151" s="156" t="s">
        <v>45</v>
      </c>
      <c r="E151" s="156" t="s">
        <v>907</v>
      </c>
      <c r="F151" s="157" t="s">
        <v>673</v>
      </c>
      <c r="G151" s="298" t="s">
        <v>679</v>
      </c>
      <c r="H151" s="157" t="s">
        <v>680</v>
      </c>
      <c r="I151" s="157" t="s">
        <v>675</v>
      </c>
      <c r="J151" s="161" t="s">
        <v>908</v>
      </c>
    </row>
    <row r="152" ht="54.75" customHeight="1" spans="1:10">
      <c r="A152" s="159"/>
      <c r="B152" s="164"/>
      <c r="C152" s="156" t="s">
        <v>879</v>
      </c>
      <c r="D152" s="156" t="s">
        <v>45</v>
      </c>
      <c r="E152" s="156" t="s">
        <v>45</v>
      </c>
      <c r="F152" s="157"/>
      <c r="G152" s="298" t="s">
        <v>830</v>
      </c>
      <c r="H152" s="157" t="s">
        <v>45</v>
      </c>
      <c r="I152" s="157"/>
      <c r="J152" s="161" t="s">
        <v>830</v>
      </c>
    </row>
    <row r="153" ht="54.75" customHeight="1" spans="1:10">
      <c r="A153" s="159"/>
      <c r="B153" s="164"/>
      <c r="C153" s="156" t="s">
        <v>879</v>
      </c>
      <c r="D153" s="156" t="s">
        <v>715</v>
      </c>
      <c r="E153" s="156" t="s">
        <v>45</v>
      </c>
      <c r="F153" s="157"/>
      <c r="G153" s="298" t="s">
        <v>830</v>
      </c>
      <c r="H153" s="157" t="s">
        <v>45</v>
      </c>
      <c r="I153" s="157"/>
      <c r="J153" s="161" t="s">
        <v>830</v>
      </c>
    </row>
    <row r="154" ht="54.75" customHeight="1" spans="1:10">
      <c r="A154" s="159"/>
      <c r="B154" s="164"/>
      <c r="C154" s="156" t="s">
        <v>879</v>
      </c>
      <c r="D154" s="156" t="s">
        <v>45</v>
      </c>
      <c r="E154" s="156" t="s">
        <v>909</v>
      </c>
      <c r="F154" s="157" t="s">
        <v>693</v>
      </c>
      <c r="G154" s="298" t="s">
        <v>827</v>
      </c>
      <c r="H154" s="157" t="s">
        <v>680</v>
      </c>
      <c r="I154" s="157" t="s">
        <v>675</v>
      </c>
      <c r="J154" s="161" t="s">
        <v>859</v>
      </c>
    </row>
    <row r="155" ht="54.75" customHeight="1" spans="1:10">
      <c r="A155" s="163" t="s">
        <v>647</v>
      </c>
      <c r="B155" s="164"/>
      <c r="C155" s="156"/>
      <c r="D155" s="156"/>
      <c r="E155" s="156"/>
      <c r="F155" s="157"/>
      <c r="G155" s="157"/>
      <c r="H155" s="157"/>
      <c r="I155" s="157"/>
      <c r="J155" s="161"/>
    </row>
    <row r="156" ht="54.75" customHeight="1" spans="1:10">
      <c r="A156" s="159" t="s">
        <v>647</v>
      </c>
      <c r="B156" s="164" t="s">
        <v>910</v>
      </c>
      <c r="C156" s="156" t="s">
        <v>829</v>
      </c>
      <c r="D156" s="156" t="s">
        <v>45</v>
      </c>
      <c r="E156" s="156" t="s">
        <v>45</v>
      </c>
      <c r="F156" s="166"/>
      <c r="G156" s="301" t="s">
        <v>830</v>
      </c>
      <c r="H156" s="166" t="s">
        <v>45</v>
      </c>
      <c r="I156" s="166"/>
      <c r="J156" s="166" t="s">
        <v>830</v>
      </c>
    </row>
    <row r="157" ht="54.75" customHeight="1" spans="1:10">
      <c r="A157" s="159"/>
      <c r="B157" s="164"/>
      <c r="C157" s="156" t="s">
        <v>829</v>
      </c>
      <c r="D157" s="156" t="s">
        <v>671</v>
      </c>
      <c r="E157" s="156" t="s">
        <v>45</v>
      </c>
      <c r="F157" s="166"/>
      <c r="G157" s="301" t="s">
        <v>830</v>
      </c>
      <c r="H157" s="166" t="s">
        <v>45</v>
      </c>
      <c r="I157" s="166"/>
      <c r="J157" s="166" t="s">
        <v>830</v>
      </c>
    </row>
    <row r="158" ht="54.75" customHeight="1" spans="1:10">
      <c r="A158" s="159"/>
      <c r="B158" s="164"/>
      <c r="C158" s="156" t="s">
        <v>829</v>
      </c>
      <c r="D158" s="156" t="s">
        <v>45</v>
      </c>
      <c r="E158" s="156" t="s">
        <v>911</v>
      </c>
      <c r="F158" s="166" t="s">
        <v>693</v>
      </c>
      <c r="G158" s="301" t="s">
        <v>912</v>
      </c>
      <c r="H158" s="166" t="s">
        <v>913</v>
      </c>
      <c r="I158" s="166" t="s">
        <v>675</v>
      </c>
      <c r="J158" s="166" t="s">
        <v>914</v>
      </c>
    </row>
    <row r="159" ht="54.75" customHeight="1" spans="1:10">
      <c r="A159" s="159"/>
      <c r="B159" s="164"/>
      <c r="C159" s="156" t="s">
        <v>829</v>
      </c>
      <c r="D159" s="156" t="s">
        <v>45</v>
      </c>
      <c r="E159" s="156" t="s">
        <v>915</v>
      </c>
      <c r="F159" s="166" t="s">
        <v>693</v>
      </c>
      <c r="G159" s="301" t="s">
        <v>200</v>
      </c>
      <c r="H159" s="166" t="s">
        <v>913</v>
      </c>
      <c r="I159" s="166" t="s">
        <v>675</v>
      </c>
      <c r="J159" s="166" t="s">
        <v>916</v>
      </c>
    </row>
    <row r="160" ht="54.75" customHeight="1" spans="1:10">
      <c r="A160" s="159"/>
      <c r="B160" s="164"/>
      <c r="C160" s="156" t="s">
        <v>829</v>
      </c>
      <c r="D160" s="156" t="s">
        <v>677</v>
      </c>
      <c r="E160" s="156" t="s">
        <v>45</v>
      </c>
      <c r="F160" s="166"/>
      <c r="G160" s="301" t="s">
        <v>830</v>
      </c>
      <c r="H160" s="166" t="s">
        <v>45</v>
      </c>
      <c r="I160" s="166"/>
      <c r="J160" s="166" t="s">
        <v>830</v>
      </c>
    </row>
    <row r="161" ht="54.75" customHeight="1" spans="1:10">
      <c r="A161" s="159"/>
      <c r="B161" s="164"/>
      <c r="C161" s="156" t="s">
        <v>829</v>
      </c>
      <c r="D161" s="156" t="s">
        <v>45</v>
      </c>
      <c r="E161" s="156" t="s">
        <v>917</v>
      </c>
      <c r="F161" s="166" t="s">
        <v>673</v>
      </c>
      <c r="G161" s="301" t="s">
        <v>679</v>
      </c>
      <c r="H161" s="166" t="s">
        <v>680</v>
      </c>
      <c r="I161" s="166" t="s">
        <v>675</v>
      </c>
      <c r="J161" s="166" t="s">
        <v>918</v>
      </c>
    </row>
    <row r="162" ht="54.75" customHeight="1" spans="1:10">
      <c r="A162" s="159"/>
      <c r="B162" s="164"/>
      <c r="C162" s="156" t="s">
        <v>829</v>
      </c>
      <c r="D162" s="156" t="s">
        <v>45</v>
      </c>
      <c r="E162" s="156" t="s">
        <v>919</v>
      </c>
      <c r="F162" s="166" t="s">
        <v>673</v>
      </c>
      <c r="G162" s="301" t="s">
        <v>679</v>
      </c>
      <c r="H162" s="166" t="s">
        <v>680</v>
      </c>
      <c r="I162" s="166" t="s">
        <v>675</v>
      </c>
      <c r="J162" s="166" t="s">
        <v>920</v>
      </c>
    </row>
    <row r="163" ht="54.75" customHeight="1" spans="1:10">
      <c r="A163" s="159"/>
      <c r="B163" s="164"/>
      <c r="C163" s="156" t="s">
        <v>876</v>
      </c>
      <c r="D163" s="156" t="s">
        <v>45</v>
      </c>
      <c r="E163" s="156" t="s">
        <v>45</v>
      </c>
      <c r="F163" s="166"/>
      <c r="G163" s="301" t="s">
        <v>830</v>
      </c>
      <c r="H163" s="166" t="s">
        <v>45</v>
      </c>
      <c r="I163" s="166"/>
      <c r="J163" s="166" t="s">
        <v>830</v>
      </c>
    </row>
    <row r="164" ht="54.75" customHeight="1" spans="1:10">
      <c r="A164" s="159"/>
      <c r="B164" s="164"/>
      <c r="C164" s="156" t="s">
        <v>876</v>
      </c>
      <c r="D164" s="156" t="s">
        <v>708</v>
      </c>
      <c r="E164" s="156" t="s">
        <v>45</v>
      </c>
      <c r="F164" s="166"/>
      <c r="G164" s="301" t="s">
        <v>830</v>
      </c>
      <c r="H164" s="166" t="s">
        <v>45</v>
      </c>
      <c r="I164" s="166"/>
      <c r="J164" s="166" t="s">
        <v>830</v>
      </c>
    </row>
    <row r="165" ht="54.75" customHeight="1" spans="1:10">
      <c r="A165" s="159"/>
      <c r="B165" s="164"/>
      <c r="C165" s="156" t="s">
        <v>876</v>
      </c>
      <c r="D165" s="156" t="s">
        <v>45</v>
      </c>
      <c r="E165" s="156" t="s">
        <v>921</v>
      </c>
      <c r="F165" s="166" t="s">
        <v>673</v>
      </c>
      <c r="G165" s="301" t="s">
        <v>785</v>
      </c>
      <c r="H165" s="166" t="s">
        <v>680</v>
      </c>
      <c r="I165" s="166" t="s">
        <v>706</v>
      </c>
      <c r="J165" s="166" t="s">
        <v>922</v>
      </c>
    </row>
    <row r="166" ht="54.75" customHeight="1" spans="1:10">
      <c r="A166" s="159"/>
      <c r="B166" s="164"/>
      <c r="C166" s="156" t="s">
        <v>876</v>
      </c>
      <c r="D166" s="156" t="s">
        <v>711</v>
      </c>
      <c r="E166" s="156" t="s">
        <v>45</v>
      </c>
      <c r="F166" s="166"/>
      <c r="G166" s="301" t="s">
        <v>830</v>
      </c>
      <c r="H166" s="166" t="s">
        <v>45</v>
      </c>
      <c r="I166" s="166"/>
      <c r="J166" s="166" t="s">
        <v>830</v>
      </c>
    </row>
    <row r="167" ht="54.75" customHeight="1" spans="1:10">
      <c r="A167" s="159"/>
      <c r="B167" s="164"/>
      <c r="C167" s="156" t="s">
        <v>876</v>
      </c>
      <c r="D167" s="156" t="s">
        <v>45</v>
      </c>
      <c r="E167" s="156" t="s">
        <v>923</v>
      </c>
      <c r="F167" s="166" t="s">
        <v>673</v>
      </c>
      <c r="G167" s="301" t="s">
        <v>679</v>
      </c>
      <c r="H167" s="166" t="s">
        <v>680</v>
      </c>
      <c r="I167" s="166" t="s">
        <v>675</v>
      </c>
      <c r="J167" s="166" t="s">
        <v>924</v>
      </c>
    </row>
    <row r="168" ht="54.75" customHeight="1" spans="1:10">
      <c r="A168" s="159"/>
      <c r="B168" s="164"/>
      <c r="C168" s="156" t="s">
        <v>879</v>
      </c>
      <c r="D168" s="156" t="s">
        <v>45</v>
      </c>
      <c r="E168" s="156" t="s">
        <v>45</v>
      </c>
      <c r="F168" s="166"/>
      <c r="G168" s="301" t="s">
        <v>830</v>
      </c>
      <c r="H168" s="166" t="s">
        <v>45</v>
      </c>
      <c r="I168" s="166"/>
      <c r="J168" s="166" t="s">
        <v>830</v>
      </c>
    </row>
    <row r="169" ht="54.75" customHeight="1" spans="1:10">
      <c r="A169" s="159"/>
      <c r="B169" s="164"/>
      <c r="C169" s="156" t="s">
        <v>879</v>
      </c>
      <c r="D169" s="156" t="s">
        <v>715</v>
      </c>
      <c r="E169" s="156" t="s">
        <v>45</v>
      </c>
      <c r="F169" s="166"/>
      <c r="G169" s="301" t="s">
        <v>830</v>
      </c>
      <c r="H169" s="166" t="s">
        <v>45</v>
      </c>
      <c r="I169" s="166"/>
      <c r="J169" s="166" t="s">
        <v>830</v>
      </c>
    </row>
    <row r="170" ht="54.75" customHeight="1" spans="1:10">
      <c r="A170" s="159"/>
      <c r="B170" s="164"/>
      <c r="C170" s="156" t="s">
        <v>879</v>
      </c>
      <c r="D170" s="156" t="s">
        <v>45</v>
      </c>
      <c r="E170" s="156" t="s">
        <v>925</v>
      </c>
      <c r="F170" s="166" t="s">
        <v>693</v>
      </c>
      <c r="G170" s="301" t="s">
        <v>717</v>
      </c>
      <c r="H170" s="166" t="s">
        <v>680</v>
      </c>
      <c r="I170" s="166" t="s">
        <v>675</v>
      </c>
      <c r="J170" s="166" t="s">
        <v>926</v>
      </c>
    </row>
  </sheetData>
  <mergeCells count="26">
    <mergeCell ref="A2:J2"/>
    <mergeCell ref="A3:H3"/>
    <mergeCell ref="A8:A19"/>
    <mergeCell ref="A20:A32"/>
    <mergeCell ref="A33:A41"/>
    <mergeCell ref="A42:A51"/>
    <mergeCell ref="A52:A64"/>
    <mergeCell ref="A65:A77"/>
    <mergeCell ref="A79:A91"/>
    <mergeCell ref="A92:A102"/>
    <mergeCell ref="A104:A118"/>
    <mergeCell ref="A119:A131"/>
    <mergeCell ref="A133:A154"/>
    <mergeCell ref="A156:A170"/>
    <mergeCell ref="B8:B19"/>
    <mergeCell ref="B20:B32"/>
    <mergeCell ref="B33:B41"/>
    <mergeCell ref="B42:B51"/>
    <mergeCell ref="B52:B64"/>
    <mergeCell ref="B65:B77"/>
    <mergeCell ref="B79:B91"/>
    <mergeCell ref="B92:B102"/>
    <mergeCell ref="B104:B118"/>
    <mergeCell ref="B119:B131"/>
    <mergeCell ref="B133:B154"/>
    <mergeCell ref="B156:B170"/>
  </mergeCells>
  <printOptions horizontalCentered="1"/>
  <pageMargins left="1" right="1" top="0.75" bottom="0.75" header="0" footer="0"/>
  <pageSetup paperSize="9" scale="1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7" sqref="A6:C7"/>
    </sheetView>
  </sheetViews>
  <sheetFormatPr defaultColWidth="10.625" defaultRowHeight="12" customHeight="1" outlineLevelRow="7"/>
  <cols>
    <col min="1" max="1" width="40" style="36" customWidth="1"/>
    <col min="2" max="2" width="59.5" style="36" customWidth="1"/>
    <col min="3" max="3" width="17.875" style="36" customWidth="1"/>
    <col min="4" max="4" width="13.5" style="36" customWidth="1"/>
    <col min="5" max="5" width="27.5" style="36" customWidth="1"/>
    <col min="6" max="6" width="13.125" style="37" customWidth="1"/>
    <col min="7" max="7" width="18.625" style="36" customWidth="1"/>
    <col min="8" max="8" width="13.875" style="37" customWidth="1"/>
    <col min="9" max="9" width="14.5" style="37" customWidth="1"/>
    <col min="10" max="10" width="86.375" style="36" customWidth="1"/>
    <col min="11" max="11" width="10.625" style="37" customWidth="1"/>
    <col min="12" max="16384" width="10.625" style="37"/>
  </cols>
  <sheetData>
    <row r="1" ht="17.25" customHeight="1" spans="10:10">
      <c r="J1" s="63" t="s">
        <v>927</v>
      </c>
    </row>
    <row r="2" ht="28.5" customHeight="1" spans="1:10">
      <c r="A2" s="56" t="s">
        <v>928</v>
      </c>
      <c r="B2" s="5"/>
      <c r="C2" s="5"/>
      <c r="D2" s="5"/>
      <c r="E2" s="5"/>
      <c r="F2" s="57"/>
      <c r="G2" s="5"/>
      <c r="H2" s="57"/>
      <c r="I2" s="57"/>
      <c r="J2" s="5"/>
    </row>
    <row r="3" ht="17.25" customHeight="1" spans="1:1">
      <c r="A3" s="58" t="s">
        <v>2</v>
      </c>
    </row>
    <row r="4" ht="44.25" customHeight="1" spans="1:10">
      <c r="A4" s="45" t="s">
        <v>658</v>
      </c>
      <c r="B4" s="45" t="s">
        <v>659</v>
      </c>
      <c r="C4" s="45" t="s">
        <v>660</v>
      </c>
      <c r="D4" s="45" t="s">
        <v>661</v>
      </c>
      <c r="E4" s="45" t="s">
        <v>662</v>
      </c>
      <c r="F4" s="59" t="s">
        <v>663</v>
      </c>
      <c r="G4" s="45" t="s">
        <v>664</v>
      </c>
      <c r="H4" s="59" t="s">
        <v>665</v>
      </c>
      <c r="I4" s="59" t="s">
        <v>666</v>
      </c>
      <c r="J4" s="45" t="s">
        <v>667</v>
      </c>
    </row>
    <row r="5" ht="14.25" customHeight="1" spans="1:10">
      <c r="A5" s="11">
        <v>1</v>
      </c>
      <c r="B5" s="136">
        <v>2</v>
      </c>
      <c r="C5" s="10">
        <v>3</v>
      </c>
      <c r="D5" s="60">
        <v>4</v>
      </c>
      <c r="E5" s="60">
        <v>5</v>
      </c>
      <c r="F5" s="60">
        <v>6</v>
      </c>
      <c r="G5" s="59">
        <v>7</v>
      </c>
      <c r="H5" s="60">
        <v>8</v>
      </c>
      <c r="I5" s="59">
        <v>9</v>
      </c>
      <c r="J5" s="59">
        <v>10</v>
      </c>
    </row>
    <row r="6" ht="42" customHeight="1" spans="1:10">
      <c r="A6" s="150" t="s">
        <v>45</v>
      </c>
      <c r="B6" s="151"/>
      <c r="C6" s="151"/>
      <c r="D6" s="47"/>
      <c r="E6" s="61"/>
      <c r="F6" s="62"/>
      <c r="G6" s="61"/>
      <c r="H6" s="62"/>
      <c r="I6" s="62"/>
      <c r="J6" s="61"/>
    </row>
    <row r="7" ht="51.75" customHeight="1" spans="1:10">
      <c r="A7" s="152" t="s">
        <v>45</v>
      </c>
      <c r="B7" s="152" t="s">
        <v>45</v>
      </c>
      <c r="C7" s="152" t="s">
        <v>45</v>
      </c>
      <c r="D7" s="28" t="s">
        <v>45</v>
      </c>
      <c r="E7" s="30" t="s">
        <v>45</v>
      </c>
      <c r="F7" s="23" t="s">
        <v>45</v>
      </c>
      <c r="G7" s="30" t="s">
        <v>45</v>
      </c>
      <c r="H7" s="23" t="s">
        <v>45</v>
      </c>
      <c r="I7" s="23" t="s">
        <v>45</v>
      </c>
      <c r="J7" s="30" t="s">
        <v>45</v>
      </c>
    </row>
    <row r="8" customHeight="1" spans="1:2">
      <c r="A8" s="153" t="s">
        <v>929</v>
      </c>
      <c r="B8" s="153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D28" sqref="D28"/>
    </sheetView>
  </sheetViews>
  <sheetFormatPr defaultColWidth="10.625" defaultRowHeight="14.25" customHeight="1" outlineLevelCol="5"/>
  <cols>
    <col min="1" max="1" width="37.5" style="86" customWidth="1"/>
    <col min="2" max="2" width="24.125" style="129" customWidth="1"/>
    <col min="3" max="3" width="37.5" style="86" customWidth="1"/>
    <col min="4" max="4" width="32.375" style="86" customWidth="1"/>
    <col min="5" max="6" width="42.875" style="86" customWidth="1"/>
    <col min="7" max="7" width="10.625" style="86" customWidth="1"/>
    <col min="8" max="16384" width="10.625" style="86"/>
  </cols>
  <sheetData>
    <row r="1" ht="12" customHeight="1" spans="1:6">
      <c r="A1" s="130">
        <v>1</v>
      </c>
      <c r="B1" s="131">
        <v>0</v>
      </c>
      <c r="C1" s="130">
        <v>1</v>
      </c>
      <c r="D1" s="132"/>
      <c r="E1" s="132"/>
      <c r="F1" s="128" t="s">
        <v>930</v>
      </c>
    </row>
    <row r="2" ht="26.25" customHeight="1" spans="1:6">
      <c r="A2" s="133" t="s">
        <v>931</v>
      </c>
      <c r="B2" s="133" t="s">
        <v>931</v>
      </c>
      <c r="C2" s="134"/>
      <c r="D2" s="135"/>
      <c r="E2" s="135"/>
      <c r="F2" s="135"/>
    </row>
    <row r="3" ht="13.5" customHeight="1" spans="1:6">
      <c r="A3" s="6" t="s">
        <v>2</v>
      </c>
      <c r="B3" s="6" t="s">
        <v>2</v>
      </c>
      <c r="C3" s="130"/>
      <c r="D3" s="132"/>
      <c r="E3" s="132"/>
      <c r="F3" s="128" t="s">
        <v>3</v>
      </c>
    </row>
    <row r="4" ht="19.5" customHeight="1" spans="1:6">
      <c r="A4" s="136" t="s">
        <v>932</v>
      </c>
      <c r="B4" s="137" t="s">
        <v>83</v>
      </c>
      <c r="C4" s="136" t="s">
        <v>84</v>
      </c>
      <c r="D4" s="12" t="s">
        <v>933</v>
      </c>
      <c r="E4" s="13"/>
      <c r="F4" s="14"/>
    </row>
    <row r="5" ht="18.75" customHeight="1" spans="1:6">
      <c r="A5" s="138"/>
      <c r="B5" s="139"/>
      <c r="C5" s="138"/>
      <c r="D5" s="17" t="s">
        <v>54</v>
      </c>
      <c r="E5" s="12" t="s">
        <v>85</v>
      </c>
      <c r="F5" s="17" t="s">
        <v>86</v>
      </c>
    </row>
    <row r="6" ht="18.75" customHeight="1" spans="1:6">
      <c r="A6" s="59">
        <v>1</v>
      </c>
      <c r="B6" s="140" t="s">
        <v>197</v>
      </c>
      <c r="C6" s="59">
        <v>3</v>
      </c>
      <c r="D6" s="75">
        <v>4</v>
      </c>
      <c r="E6" s="75">
        <v>5</v>
      </c>
      <c r="F6" s="75">
        <v>6</v>
      </c>
    </row>
    <row r="7" ht="21" customHeight="1" spans="1:6">
      <c r="A7" s="23" t="s">
        <v>68</v>
      </c>
      <c r="B7" s="23"/>
      <c r="C7" s="23"/>
      <c r="D7" s="127">
        <v>38597.5</v>
      </c>
      <c r="E7" s="147"/>
      <c r="F7" s="147">
        <v>38597.5</v>
      </c>
    </row>
    <row r="8" ht="21" customHeight="1" spans="1:6">
      <c r="A8" s="23"/>
      <c r="B8" s="23" t="s">
        <v>126</v>
      </c>
      <c r="C8" s="23" t="s">
        <v>934</v>
      </c>
      <c r="D8" s="148">
        <v>38597.5</v>
      </c>
      <c r="E8" s="149"/>
      <c r="F8" s="149">
        <v>38597.5</v>
      </c>
    </row>
    <row r="9" ht="21" customHeight="1" spans="1:6">
      <c r="A9" s="123"/>
      <c r="B9" s="23" t="s">
        <v>142</v>
      </c>
      <c r="C9" s="23" t="s">
        <v>935</v>
      </c>
      <c r="D9" s="148">
        <v>38597.5</v>
      </c>
      <c r="E9" s="149"/>
      <c r="F9" s="149">
        <v>38597.5</v>
      </c>
    </row>
    <row r="10" ht="21" customHeight="1" spans="1:6">
      <c r="A10" s="123"/>
      <c r="B10" s="23" t="s">
        <v>144</v>
      </c>
      <c r="C10" s="23" t="s">
        <v>936</v>
      </c>
      <c r="D10" s="148">
        <v>38597.5</v>
      </c>
      <c r="E10" s="149"/>
      <c r="F10" s="149">
        <v>38597.5</v>
      </c>
    </row>
    <row r="11" ht="18.75" customHeight="1" spans="1:6">
      <c r="A11" s="145" t="s">
        <v>156</v>
      </c>
      <c r="B11" s="145" t="s">
        <v>156</v>
      </c>
      <c r="C11" s="146" t="s">
        <v>156</v>
      </c>
      <c r="D11" s="148">
        <v>38597.5</v>
      </c>
      <c r="E11" s="149"/>
      <c r="F11" s="149">
        <v>38597.5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33" sqref="B33"/>
    </sheetView>
  </sheetViews>
  <sheetFormatPr defaultColWidth="10.625" defaultRowHeight="14.25" customHeight="1" outlineLevelCol="5"/>
  <cols>
    <col min="1" max="1" width="37.5" style="86" customWidth="1"/>
    <col min="2" max="2" width="24.125" style="129" customWidth="1"/>
    <col min="3" max="3" width="37.5" style="86" customWidth="1"/>
    <col min="4" max="4" width="32.375" style="86" customWidth="1"/>
    <col min="5" max="6" width="42.875" style="86" customWidth="1"/>
    <col min="7" max="7" width="10.625" style="86" customWidth="1"/>
    <col min="8" max="16384" width="10.625" style="86"/>
  </cols>
  <sheetData>
    <row r="1" ht="12" customHeight="1" spans="1:6">
      <c r="A1" s="130">
        <v>1</v>
      </c>
      <c r="B1" s="131">
        <v>0</v>
      </c>
      <c r="C1" s="130">
        <v>1</v>
      </c>
      <c r="D1" s="132"/>
      <c r="E1" s="132"/>
      <c r="F1" s="128" t="s">
        <v>930</v>
      </c>
    </row>
    <row r="2" ht="26.25" customHeight="1" spans="1:6">
      <c r="A2" s="133" t="s">
        <v>937</v>
      </c>
      <c r="B2" s="133" t="s">
        <v>931</v>
      </c>
      <c r="C2" s="134"/>
      <c r="D2" s="135"/>
      <c r="E2" s="135"/>
      <c r="F2" s="135"/>
    </row>
    <row r="3" ht="13.5" customHeight="1" spans="1:6">
      <c r="A3" s="6" t="s">
        <v>2</v>
      </c>
      <c r="B3" s="6" t="s">
        <v>2</v>
      </c>
      <c r="C3" s="130"/>
      <c r="D3" s="132"/>
      <c r="E3" s="132"/>
      <c r="F3" s="128" t="s">
        <v>3</v>
      </c>
    </row>
    <row r="4" ht="19.5" customHeight="1" spans="1:6">
      <c r="A4" s="136" t="s">
        <v>932</v>
      </c>
      <c r="B4" s="137" t="s">
        <v>83</v>
      </c>
      <c r="C4" s="136" t="s">
        <v>84</v>
      </c>
      <c r="D4" s="12" t="s">
        <v>938</v>
      </c>
      <c r="E4" s="13"/>
      <c r="F4" s="14"/>
    </row>
    <row r="5" ht="18.75" customHeight="1" spans="1:6">
      <c r="A5" s="138"/>
      <c r="B5" s="139"/>
      <c r="C5" s="138"/>
      <c r="D5" s="17" t="s">
        <v>54</v>
      </c>
      <c r="E5" s="12" t="s">
        <v>85</v>
      </c>
      <c r="F5" s="17" t="s">
        <v>86</v>
      </c>
    </row>
    <row r="6" ht="18.75" customHeight="1" spans="1:6">
      <c r="A6" s="59">
        <v>1</v>
      </c>
      <c r="B6" s="140" t="s">
        <v>197</v>
      </c>
      <c r="C6" s="59">
        <v>3</v>
      </c>
      <c r="D6" s="75">
        <v>4</v>
      </c>
      <c r="E6" s="75">
        <v>5</v>
      </c>
      <c r="F6" s="75">
        <v>6</v>
      </c>
    </row>
    <row r="7" ht="21" customHeight="1" spans="1:6">
      <c r="A7" s="23" t="s">
        <v>45</v>
      </c>
      <c r="B7" s="23"/>
      <c r="C7" s="23"/>
      <c r="D7" s="141" t="s">
        <v>45</v>
      </c>
      <c r="E7" s="142" t="s">
        <v>45</v>
      </c>
      <c r="F7" s="142" t="s">
        <v>45</v>
      </c>
    </row>
    <row r="8" ht="21" customHeight="1" spans="1:6">
      <c r="A8" s="23"/>
      <c r="B8" s="23" t="s">
        <v>45</v>
      </c>
      <c r="C8" s="23" t="s">
        <v>45</v>
      </c>
      <c r="D8" s="143" t="s">
        <v>45</v>
      </c>
      <c r="E8" s="144" t="s">
        <v>45</v>
      </c>
      <c r="F8" s="144" t="s">
        <v>45</v>
      </c>
    </row>
    <row r="9" ht="18.75" customHeight="1" spans="1:6">
      <c r="A9" s="145" t="s">
        <v>156</v>
      </c>
      <c r="B9" s="145" t="s">
        <v>156</v>
      </c>
      <c r="C9" s="146" t="s">
        <v>156</v>
      </c>
      <c r="D9" s="143" t="s">
        <v>45</v>
      </c>
      <c r="E9" s="144" t="s">
        <v>45</v>
      </c>
      <c r="F9" s="144" t="s">
        <v>45</v>
      </c>
    </row>
    <row r="10" customHeight="1" spans="1:1">
      <c r="A10" s="86" t="s">
        <v>939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5"/>
  <sheetViews>
    <sheetView workbookViewId="0">
      <selection activeCell="C19" sqref="C19"/>
    </sheetView>
  </sheetViews>
  <sheetFormatPr defaultColWidth="10.625" defaultRowHeight="14.25" customHeight="1"/>
  <cols>
    <col min="1" max="1" width="45.625" style="86" customWidth="1"/>
    <col min="2" max="2" width="40.625" style="86" customWidth="1"/>
    <col min="3" max="3" width="41.125" style="86" customWidth="1"/>
    <col min="4" max="4" width="9" style="86" customWidth="1"/>
    <col min="5" max="5" width="12" style="86" customWidth="1"/>
    <col min="6" max="6" width="16.375" style="86" customWidth="1"/>
    <col min="7" max="7" width="14" style="86" customWidth="1"/>
    <col min="8" max="10" width="14.625" style="86" customWidth="1"/>
    <col min="11" max="11" width="14.625" style="37" customWidth="1"/>
    <col min="12" max="14" width="14.625" style="86" customWidth="1"/>
    <col min="15" max="16" width="14.625" style="37" customWidth="1"/>
    <col min="17" max="17" width="12.125" style="86" customWidth="1"/>
    <col min="18" max="18" width="10.625" style="37" customWidth="1"/>
    <col min="19" max="16384" width="10.625" style="37"/>
  </cols>
  <sheetData>
    <row r="1" ht="13.5" customHeight="1" spans="1:17">
      <c r="A1" s="65"/>
      <c r="B1" s="65"/>
      <c r="C1" s="65"/>
      <c r="D1" s="65"/>
      <c r="E1" s="65"/>
      <c r="F1" s="65"/>
      <c r="G1" s="65"/>
      <c r="H1" s="65"/>
      <c r="I1" s="65"/>
      <c r="J1" s="65"/>
      <c r="O1" s="63"/>
      <c r="P1" s="63"/>
      <c r="Q1" s="38" t="s">
        <v>940</v>
      </c>
    </row>
    <row r="2" ht="27.75" customHeight="1" spans="1:17">
      <c r="A2" s="39" t="s">
        <v>941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"/>
    </row>
    <row r="3" ht="18.75" customHeight="1" spans="1:17">
      <c r="A3" s="40" t="s">
        <v>2</v>
      </c>
      <c r="B3" s="83"/>
      <c r="C3" s="83"/>
      <c r="D3" s="83"/>
      <c r="E3" s="83"/>
      <c r="F3" s="83"/>
      <c r="G3" s="83"/>
      <c r="H3" s="83"/>
      <c r="I3" s="83"/>
      <c r="J3" s="83"/>
      <c r="O3" s="109"/>
      <c r="P3" s="109"/>
      <c r="Q3" s="128" t="s">
        <v>404</v>
      </c>
    </row>
    <row r="4" ht="15.75" customHeight="1" spans="1:17">
      <c r="A4" s="11" t="s">
        <v>942</v>
      </c>
      <c r="B4" s="91" t="s">
        <v>943</v>
      </c>
      <c r="C4" s="91" t="s">
        <v>944</v>
      </c>
      <c r="D4" s="91" t="s">
        <v>945</v>
      </c>
      <c r="E4" s="91" t="s">
        <v>946</v>
      </c>
      <c r="F4" s="91" t="s">
        <v>947</v>
      </c>
      <c r="G4" s="43" t="s">
        <v>420</v>
      </c>
      <c r="H4" s="43"/>
      <c r="I4" s="43"/>
      <c r="J4" s="43"/>
      <c r="K4" s="110"/>
      <c r="L4" s="43"/>
      <c r="M4" s="43"/>
      <c r="N4" s="43"/>
      <c r="O4" s="111"/>
      <c r="P4" s="110"/>
      <c r="Q4" s="44"/>
    </row>
    <row r="5" ht="17.25" customHeight="1" spans="1:17">
      <c r="A5" s="16"/>
      <c r="B5" s="93"/>
      <c r="C5" s="93"/>
      <c r="D5" s="93"/>
      <c r="E5" s="93"/>
      <c r="F5" s="93"/>
      <c r="G5" s="93" t="s">
        <v>54</v>
      </c>
      <c r="H5" s="93" t="s">
        <v>57</v>
      </c>
      <c r="I5" s="93" t="s">
        <v>948</v>
      </c>
      <c r="J5" s="93" t="s">
        <v>949</v>
      </c>
      <c r="K5" s="94" t="s">
        <v>950</v>
      </c>
      <c r="L5" s="112" t="s">
        <v>61</v>
      </c>
      <c r="M5" s="112"/>
      <c r="N5" s="112"/>
      <c r="O5" s="113"/>
      <c r="P5" s="119"/>
      <c r="Q5" s="95"/>
    </row>
    <row r="6" ht="54" customHeight="1" spans="1:17">
      <c r="A6" s="19"/>
      <c r="B6" s="95"/>
      <c r="C6" s="95"/>
      <c r="D6" s="95"/>
      <c r="E6" s="95"/>
      <c r="F6" s="95"/>
      <c r="G6" s="95"/>
      <c r="H6" s="95" t="s">
        <v>56</v>
      </c>
      <c r="I6" s="95"/>
      <c r="J6" s="95"/>
      <c r="K6" s="96"/>
      <c r="L6" s="95" t="s">
        <v>56</v>
      </c>
      <c r="M6" s="95" t="s">
        <v>62</v>
      </c>
      <c r="N6" s="95" t="s">
        <v>429</v>
      </c>
      <c r="O6" s="60" t="s">
        <v>64</v>
      </c>
      <c r="P6" s="96" t="s">
        <v>65</v>
      </c>
      <c r="Q6" s="95" t="s">
        <v>66</v>
      </c>
    </row>
    <row r="7" ht="15" customHeight="1" spans="1:17">
      <c r="A7" s="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1">
        <v>7</v>
      </c>
      <c r="H7" s="121">
        <v>8</v>
      </c>
      <c r="I7" s="121">
        <v>9</v>
      </c>
      <c r="J7" s="121">
        <v>10</v>
      </c>
      <c r="K7" s="121">
        <v>11</v>
      </c>
      <c r="L7" s="121">
        <v>12</v>
      </c>
      <c r="M7" s="121">
        <v>13</v>
      </c>
      <c r="N7" s="121">
        <v>14</v>
      </c>
      <c r="O7" s="121">
        <v>15</v>
      </c>
      <c r="P7" s="121">
        <v>16</v>
      </c>
      <c r="Q7" s="121">
        <v>17</v>
      </c>
    </row>
    <row r="8" ht="21" customHeight="1" spans="1:17">
      <c r="A8" s="97" t="s">
        <v>68</v>
      </c>
      <c r="B8" s="98"/>
      <c r="C8" s="98"/>
      <c r="D8" s="98"/>
      <c r="E8" s="101"/>
      <c r="F8" s="122">
        <f>F9+F18</f>
        <v>239.429</v>
      </c>
      <c r="G8" s="122">
        <f t="shared" ref="G8:Q8" si="0">G9+G18</f>
        <v>239.429</v>
      </c>
      <c r="H8" s="122">
        <f t="shared" si="0"/>
        <v>6.42</v>
      </c>
      <c r="I8" s="122">
        <f t="shared" si="0"/>
        <v>0</v>
      </c>
      <c r="J8" s="122">
        <f t="shared" si="0"/>
        <v>0</v>
      </c>
      <c r="K8" s="122">
        <f t="shared" si="0"/>
        <v>0</v>
      </c>
      <c r="L8" s="122">
        <f t="shared" si="0"/>
        <v>233.009</v>
      </c>
      <c r="M8" s="122">
        <f t="shared" si="0"/>
        <v>0</v>
      </c>
      <c r="N8" s="122">
        <f t="shared" si="0"/>
        <v>0</v>
      </c>
      <c r="O8" s="122">
        <f t="shared" si="0"/>
        <v>200</v>
      </c>
      <c r="P8" s="122">
        <f t="shared" si="0"/>
        <v>0</v>
      </c>
      <c r="Q8" s="122">
        <f t="shared" si="0"/>
        <v>33.009</v>
      </c>
    </row>
    <row r="9" ht="21" customHeight="1" spans="1:17">
      <c r="A9" s="97" t="s">
        <v>68</v>
      </c>
      <c r="B9" s="123"/>
      <c r="C9" s="123"/>
      <c r="D9" s="123"/>
      <c r="E9" s="123"/>
      <c r="F9" s="122">
        <f>L9</f>
        <v>4.459</v>
      </c>
      <c r="G9" s="122">
        <v>4.459</v>
      </c>
      <c r="H9" s="122"/>
      <c r="I9" s="122"/>
      <c r="J9" s="122"/>
      <c r="K9" s="122"/>
      <c r="L9" s="122">
        <f>SUM(L10:L17)</f>
        <v>4.459</v>
      </c>
      <c r="M9" s="122"/>
      <c r="N9" s="122"/>
      <c r="O9" s="122"/>
      <c r="P9" s="122"/>
      <c r="Q9" s="122">
        <f>SUM(Q10:Q17)</f>
        <v>4.459</v>
      </c>
    </row>
    <row r="10" ht="21" customHeight="1" spans="1:17">
      <c r="A10" s="97" t="s">
        <v>951</v>
      </c>
      <c r="B10" s="124" t="s">
        <v>952</v>
      </c>
      <c r="C10" s="124" t="s">
        <v>953</v>
      </c>
      <c r="D10" s="124" t="s">
        <v>954</v>
      </c>
      <c r="E10" s="124">
        <v>4</v>
      </c>
      <c r="F10" s="122">
        <f>Q10</f>
        <v>0.58</v>
      </c>
      <c r="G10" s="122">
        <v>0.58</v>
      </c>
      <c r="H10" s="122"/>
      <c r="I10" s="122"/>
      <c r="J10" s="122"/>
      <c r="K10" s="122"/>
      <c r="L10" s="122">
        <f>Q10</f>
        <v>0.58</v>
      </c>
      <c r="M10" s="122"/>
      <c r="N10" s="122"/>
      <c r="O10" s="127"/>
      <c r="P10" s="122"/>
      <c r="Q10" s="122">
        <v>0.58</v>
      </c>
    </row>
    <row r="11" ht="21" customHeight="1" spans="1:17">
      <c r="A11" s="97" t="s">
        <v>951</v>
      </c>
      <c r="B11" s="124" t="s">
        <v>955</v>
      </c>
      <c r="C11" s="124" t="s">
        <v>953</v>
      </c>
      <c r="D11" s="124" t="s">
        <v>954</v>
      </c>
      <c r="E11" s="124">
        <v>2</v>
      </c>
      <c r="F11" s="122">
        <f t="shared" ref="F11:F17" si="1">Q11</f>
        <v>0.52</v>
      </c>
      <c r="G11" s="122">
        <v>0.52</v>
      </c>
      <c r="H11" s="122"/>
      <c r="I11" s="122"/>
      <c r="J11" s="122"/>
      <c r="K11" s="122"/>
      <c r="L11" s="122">
        <f t="shared" ref="L11:L17" si="2">Q11</f>
        <v>0.52</v>
      </c>
      <c r="M11" s="122"/>
      <c r="N11" s="122"/>
      <c r="O11" s="127"/>
      <c r="P11" s="122"/>
      <c r="Q11" s="122">
        <v>0.52</v>
      </c>
    </row>
    <row r="12" ht="21" customHeight="1" spans="1:17">
      <c r="A12" s="97" t="s">
        <v>951</v>
      </c>
      <c r="B12" s="124" t="s">
        <v>956</v>
      </c>
      <c r="C12" s="124" t="s">
        <v>957</v>
      </c>
      <c r="D12" s="124" t="s">
        <v>954</v>
      </c>
      <c r="E12" s="124">
        <v>1</v>
      </c>
      <c r="F12" s="122">
        <f t="shared" si="1"/>
        <v>0.25</v>
      </c>
      <c r="G12" s="122">
        <v>0.25</v>
      </c>
      <c r="H12" s="122"/>
      <c r="I12" s="122"/>
      <c r="J12" s="122"/>
      <c r="K12" s="122"/>
      <c r="L12" s="122">
        <f t="shared" si="2"/>
        <v>0.25</v>
      </c>
      <c r="M12" s="122"/>
      <c r="N12" s="122"/>
      <c r="O12" s="127"/>
      <c r="P12" s="122"/>
      <c r="Q12" s="122">
        <v>0.25</v>
      </c>
    </row>
    <row r="13" ht="21" customHeight="1" spans="1:17">
      <c r="A13" s="97" t="s">
        <v>951</v>
      </c>
      <c r="B13" s="124" t="s">
        <v>958</v>
      </c>
      <c r="C13" s="124" t="s">
        <v>957</v>
      </c>
      <c r="D13" s="124" t="s">
        <v>954</v>
      </c>
      <c r="E13" s="124">
        <v>1</v>
      </c>
      <c r="F13" s="122">
        <f t="shared" si="1"/>
        <v>0.23</v>
      </c>
      <c r="G13" s="122">
        <v>0.23</v>
      </c>
      <c r="H13" s="122"/>
      <c r="I13" s="122"/>
      <c r="J13" s="122"/>
      <c r="K13" s="122"/>
      <c r="L13" s="122">
        <f t="shared" si="2"/>
        <v>0.23</v>
      </c>
      <c r="M13" s="122"/>
      <c r="N13" s="122"/>
      <c r="O13" s="127"/>
      <c r="P13" s="122"/>
      <c r="Q13" s="122">
        <v>0.23</v>
      </c>
    </row>
    <row r="14" ht="21" customHeight="1" spans="1:17">
      <c r="A14" s="97" t="s">
        <v>951</v>
      </c>
      <c r="B14" s="124" t="s">
        <v>959</v>
      </c>
      <c r="C14" s="124" t="s">
        <v>960</v>
      </c>
      <c r="D14" s="124" t="s">
        <v>954</v>
      </c>
      <c r="E14" s="124">
        <v>3</v>
      </c>
      <c r="F14" s="122">
        <f t="shared" si="1"/>
        <v>2.094</v>
      </c>
      <c r="G14" s="122">
        <v>2.094</v>
      </c>
      <c r="H14" s="122"/>
      <c r="I14" s="122"/>
      <c r="J14" s="122"/>
      <c r="K14" s="122"/>
      <c r="L14" s="122">
        <f t="shared" si="2"/>
        <v>2.094</v>
      </c>
      <c r="M14" s="122"/>
      <c r="N14" s="122"/>
      <c r="O14" s="127"/>
      <c r="P14" s="122"/>
      <c r="Q14" s="122">
        <v>2.094</v>
      </c>
    </row>
    <row r="15" ht="25.5" customHeight="1" spans="1:17">
      <c r="A15" s="97" t="s">
        <v>951</v>
      </c>
      <c r="B15" s="98" t="s">
        <v>961</v>
      </c>
      <c r="C15" s="98" t="s">
        <v>957</v>
      </c>
      <c r="D15" s="124" t="s">
        <v>954</v>
      </c>
      <c r="E15" s="125">
        <v>1</v>
      </c>
      <c r="F15" s="122">
        <f t="shared" si="1"/>
        <v>0.32</v>
      </c>
      <c r="G15" s="126">
        <v>0.32</v>
      </c>
      <c r="H15" s="126"/>
      <c r="I15" s="126"/>
      <c r="J15" s="126"/>
      <c r="K15" s="122"/>
      <c r="L15" s="122">
        <f t="shared" si="2"/>
        <v>0.32</v>
      </c>
      <c r="M15" s="126"/>
      <c r="N15" s="126"/>
      <c r="O15" s="127"/>
      <c r="P15" s="122"/>
      <c r="Q15" s="126">
        <v>0.32</v>
      </c>
    </row>
    <row r="16" ht="25.5" customHeight="1" spans="1:17">
      <c r="A16" s="97" t="s">
        <v>951</v>
      </c>
      <c r="B16" s="98" t="s">
        <v>962</v>
      </c>
      <c r="C16" s="98" t="s">
        <v>957</v>
      </c>
      <c r="D16" s="124" t="s">
        <v>954</v>
      </c>
      <c r="E16" s="125">
        <v>1</v>
      </c>
      <c r="F16" s="122">
        <f t="shared" si="1"/>
        <v>0.285</v>
      </c>
      <c r="G16" s="126">
        <v>0.285</v>
      </c>
      <c r="H16" s="126"/>
      <c r="I16" s="126"/>
      <c r="J16" s="126"/>
      <c r="K16" s="122"/>
      <c r="L16" s="122">
        <f t="shared" si="2"/>
        <v>0.285</v>
      </c>
      <c r="M16" s="126"/>
      <c r="N16" s="126"/>
      <c r="O16" s="127"/>
      <c r="P16" s="122"/>
      <c r="Q16" s="126">
        <v>0.285</v>
      </c>
    </row>
    <row r="17" ht="25.5" customHeight="1" spans="1:17">
      <c r="A17" s="97" t="s">
        <v>951</v>
      </c>
      <c r="B17" s="98" t="s">
        <v>963</v>
      </c>
      <c r="C17" s="98" t="s">
        <v>957</v>
      </c>
      <c r="D17" s="124" t="s">
        <v>954</v>
      </c>
      <c r="E17" s="125">
        <v>1</v>
      </c>
      <c r="F17" s="122">
        <f t="shared" si="1"/>
        <v>0.18</v>
      </c>
      <c r="G17" s="126">
        <v>0.18</v>
      </c>
      <c r="H17" s="126"/>
      <c r="I17" s="126"/>
      <c r="J17" s="126"/>
      <c r="K17" s="122"/>
      <c r="L17" s="122">
        <f t="shared" si="2"/>
        <v>0.18</v>
      </c>
      <c r="M17" s="126"/>
      <c r="N17" s="126"/>
      <c r="O17" s="127"/>
      <c r="P17" s="122"/>
      <c r="Q17" s="126">
        <v>0.18</v>
      </c>
    </row>
    <row r="18" ht="21" customHeight="1" spans="1:17">
      <c r="A18" s="97" t="s">
        <v>80</v>
      </c>
      <c r="B18" s="123"/>
      <c r="C18" s="123"/>
      <c r="D18" s="123"/>
      <c r="E18" s="123"/>
      <c r="F18" s="122">
        <v>234.97</v>
      </c>
      <c r="G18" s="122">
        <v>234.97</v>
      </c>
      <c r="H18" s="122">
        <v>6.42</v>
      </c>
      <c r="I18" s="122"/>
      <c r="J18" s="122"/>
      <c r="K18" s="122"/>
      <c r="L18" s="122">
        <v>228.55</v>
      </c>
      <c r="M18" s="122"/>
      <c r="N18" s="122"/>
      <c r="O18" s="127">
        <v>200</v>
      </c>
      <c r="P18" s="122"/>
      <c r="Q18" s="122">
        <v>28.55</v>
      </c>
    </row>
    <row r="19" customFormat="1" ht="25.5" customHeight="1" spans="1:17">
      <c r="A19" s="97" t="s">
        <v>964</v>
      </c>
      <c r="B19" s="98" t="s">
        <v>965</v>
      </c>
      <c r="C19" s="98" t="s">
        <v>966</v>
      </c>
      <c r="D19" s="98" t="s">
        <v>954</v>
      </c>
      <c r="E19" s="125">
        <v>1</v>
      </c>
      <c r="F19" s="126">
        <v>6</v>
      </c>
      <c r="G19" s="126">
        <v>6</v>
      </c>
      <c r="H19" s="126">
        <v>6</v>
      </c>
      <c r="I19" s="126"/>
      <c r="J19" s="126"/>
      <c r="K19" s="122"/>
      <c r="L19" s="126"/>
      <c r="M19" s="126"/>
      <c r="N19" s="126"/>
      <c r="O19" s="127"/>
      <c r="P19" s="122"/>
      <c r="Q19" s="126"/>
    </row>
    <row r="20" customFormat="1" ht="25.5" customHeight="1" spans="1:17">
      <c r="A20" s="97" t="s">
        <v>964</v>
      </c>
      <c r="B20" s="98" t="s">
        <v>967</v>
      </c>
      <c r="C20" s="98" t="s">
        <v>968</v>
      </c>
      <c r="D20" s="98" t="s">
        <v>954</v>
      </c>
      <c r="E20" s="125">
        <v>1</v>
      </c>
      <c r="F20" s="126">
        <v>0.42</v>
      </c>
      <c r="G20" s="126">
        <v>0.42</v>
      </c>
      <c r="H20" s="126">
        <v>0.42</v>
      </c>
      <c r="I20" s="126"/>
      <c r="J20" s="126"/>
      <c r="K20" s="122"/>
      <c r="L20" s="126"/>
      <c r="M20" s="126"/>
      <c r="N20" s="126"/>
      <c r="O20" s="127"/>
      <c r="P20" s="122"/>
      <c r="Q20" s="126"/>
    </row>
    <row r="21" customFormat="1" ht="25.5" customHeight="1" spans="1:17">
      <c r="A21" s="97" t="s">
        <v>951</v>
      </c>
      <c r="B21" s="98" t="s">
        <v>969</v>
      </c>
      <c r="C21" s="98" t="s">
        <v>970</v>
      </c>
      <c r="D21" s="98" t="s">
        <v>954</v>
      </c>
      <c r="E21" s="125">
        <v>1</v>
      </c>
      <c r="F21" s="126">
        <v>200</v>
      </c>
      <c r="G21" s="126">
        <v>200</v>
      </c>
      <c r="H21" s="126"/>
      <c r="I21" s="126"/>
      <c r="J21" s="126"/>
      <c r="K21" s="122"/>
      <c r="L21" s="126">
        <v>200</v>
      </c>
      <c r="M21" s="126"/>
      <c r="N21" s="126"/>
      <c r="O21" s="127">
        <v>200</v>
      </c>
      <c r="P21" s="122"/>
      <c r="Q21" s="126"/>
    </row>
    <row r="22" customFormat="1" ht="25.5" customHeight="1" spans="1:17">
      <c r="A22" s="97" t="s">
        <v>951</v>
      </c>
      <c r="B22" s="98" t="s">
        <v>971</v>
      </c>
      <c r="C22" s="98" t="s">
        <v>966</v>
      </c>
      <c r="D22" s="98" t="s">
        <v>954</v>
      </c>
      <c r="E22" s="125">
        <v>1</v>
      </c>
      <c r="F22" s="126">
        <v>3.83</v>
      </c>
      <c r="G22" s="126">
        <v>3.83</v>
      </c>
      <c r="H22" s="126"/>
      <c r="I22" s="126"/>
      <c r="J22" s="126"/>
      <c r="K22" s="122"/>
      <c r="L22" s="126">
        <v>3.83</v>
      </c>
      <c r="M22" s="126"/>
      <c r="N22" s="126"/>
      <c r="O22" s="127"/>
      <c r="P22" s="122"/>
      <c r="Q22" s="126">
        <v>3.83</v>
      </c>
    </row>
    <row r="23" customFormat="1" ht="25.5" customHeight="1" spans="1:17">
      <c r="A23" s="97" t="s">
        <v>951</v>
      </c>
      <c r="B23" s="98" t="s">
        <v>972</v>
      </c>
      <c r="C23" s="98" t="s">
        <v>968</v>
      </c>
      <c r="D23" s="98" t="s">
        <v>954</v>
      </c>
      <c r="E23" s="125">
        <v>1</v>
      </c>
      <c r="F23" s="126">
        <v>1.08</v>
      </c>
      <c r="G23" s="126">
        <v>1.08</v>
      </c>
      <c r="H23" s="126"/>
      <c r="I23" s="126"/>
      <c r="J23" s="126"/>
      <c r="K23" s="122"/>
      <c r="L23" s="126">
        <v>1.08</v>
      </c>
      <c r="M23" s="126"/>
      <c r="N23" s="126"/>
      <c r="O23" s="127"/>
      <c r="P23" s="122"/>
      <c r="Q23" s="126">
        <v>1.08</v>
      </c>
    </row>
    <row r="24" customFormat="1" ht="25.5" customHeight="1" spans="1:17">
      <c r="A24" s="97" t="s">
        <v>951</v>
      </c>
      <c r="B24" s="98" t="s">
        <v>973</v>
      </c>
      <c r="C24" s="98" t="s">
        <v>966</v>
      </c>
      <c r="D24" s="98" t="s">
        <v>954</v>
      </c>
      <c r="E24" s="125">
        <v>1</v>
      </c>
      <c r="F24" s="126">
        <v>4.36</v>
      </c>
      <c r="G24" s="126">
        <v>4.36</v>
      </c>
      <c r="H24" s="126"/>
      <c r="I24" s="126"/>
      <c r="J24" s="126"/>
      <c r="K24" s="122"/>
      <c r="L24" s="126">
        <v>4.36</v>
      </c>
      <c r="M24" s="126"/>
      <c r="N24" s="126"/>
      <c r="O24" s="127"/>
      <c r="P24" s="122"/>
      <c r="Q24" s="126">
        <v>4.36</v>
      </c>
    </row>
    <row r="25" customFormat="1" ht="25.5" customHeight="1" spans="1:17">
      <c r="A25" s="97" t="s">
        <v>951</v>
      </c>
      <c r="B25" s="98" t="s">
        <v>974</v>
      </c>
      <c r="C25" s="98" t="s">
        <v>968</v>
      </c>
      <c r="D25" s="98" t="s">
        <v>954</v>
      </c>
      <c r="E25" s="125">
        <v>1</v>
      </c>
      <c r="F25" s="126">
        <v>0.64</v>
      </c>
      <c r="G25" s="126">
        <v>0.64</v>
      </c>
      <c r="H25" s="126"/>
      <c r="I25" s="126"/>
      <c r="J25" s="126"/>
      <c r="K25" s="122"/>
      <c r="L25" s="126">
        <v>0.64</v>
      </c>
      <c r="M25" s="126"/>
      <c r="N25" s="126"/>
      <c r="O25" s="127"/>
      <c r="P25" s="122"/>
      <c r="Q25" s="126">
        <v>0.64</v>
      </c>
    </row>
    <row r="26" customFormat="1" ht="25.5" customHeight="1" spans="1:17">
      <c r="A26" s="97" t="s">
        <v>951</v>
      </c>
      <c r="B26" s="98" t="s">
        <v>975</v>
      </c>
      <c r="C26" s="98" t="s">
        <v>966</v>
      </c>
      <c r="D26" s="98" t="s">
        <v>954</v>
      </c>
      <c r="E26" s="125">
        <v>1</v>
      </c>
      <c r="F26" s="126">
        <v>1.93</v>
      </c>
      <c r="G26" s="126">
        <v>1.93</v>
      </c>
      <c r="H26" s="126"/>
      <c r="I26" s="126"/>
      <c r="J26" s="126"/>
      <c r="K26" s="122"/>
      <c r="L26" s="126">
        <v>1.93</v>
      </c>
      <c r="M26" s="126"/>
      <c r="N26" s="126"/>
      <c r="O26" s="127"/>
      <c r="P26" s="122"/>
      <c r="Q26" s="126">
        <v>1.93</v>
      </c>
    </row>
    <row r="27" customFormat="1" ht="25.5" customHeight="1" spans="1:17">
      <c r="A27" s="97" t="s">
        <v>951</v>
      </c>
      <c r="B27" s="98" t="s">
        <v>976</v>
      </c>
      <c r="C27" s="98" t="s">
        <v>968</v>
      </c>
      <c r="D27" s="98" t="s">
        <v>954</v>
      </c>
      <c r="E27" s="125">
        <v>1</v>
      </c>
      <c r="F27" s="126">
        <v>3.03</v>
      </c>
      <c r="G27" s="126">
        <v>3.03</v>
      </c>
      <c r="H27" s="126"/>
      <c r="I27" s="126"/>
      <c r="J27" s="126"/>
      <c r="K27" s="122"/>
      <c r="L27" s="126">
        <v>3.03</v>
      </c>
      <c r="M27" s="126"/>
      <c r="N27" s="126"/>
      <c r="O27" s="127"/>
      <c r="P27" s="122"/>
      <c r="Q27" s="126">
        <v>3.03</v>
      </c>
    </row>
    <row r="28" customFormat="1" ht="25.5" customHeight="1" spans="1:17">
      <c r="A28" s="97" t="s">
        <v>951</v>
      </c>
      <c r="B28" s="98" t="s">
        <v>977</v>
      </c>
      <c r="C28" s="98" t="s">
        <v>966</v>
      </c>
      <c r="D28" s="98" t="s">
        <v>954</v>
      </c>
      <c r="E28" s="125">
        <v>1</v>
      </c>
      <c r="F28" s="126">
        <v>4.7</v>
      </c>
      <c r="G28" s="126">
        <v>4.7</v>
      </c>
      <c r="H28" s="126"/>
      <c r="I28" s="126"/>
      <c r="J28" s="126"/>
      <c r="K28" s="122"/>
      <c r="L28" s="126">
        <v>4.7</v>
      </c>
      <c r="M28" s="126"/>
      <c r="N28" s="126"/>
      <c r="O28" s="127"/>
      <c r="P28" s="122"/>
      <c r="Q28" s="126">
        <v>4.7</v>
      </c>
    </row>
    <row r="29" customFormat="1" ht="25.5" customHeight="1" spans="1:17">
      <c r="A29" s="97" t="s">
        <v>951</v>
      </c>
      <c r="B29" s="98" t="s">
        <v>978</v>
      </c>
      <c r="C29" s="98" t="s">
        <v>968</v>
      </c>
      <c r="D29" s="98" t="s">
        <v>954</v>
      </c>
      <c r="E29" s="125">
        <v>1</v>
      </c>
      <c r="F29" s="126">
        <v>0.17</v>
      </c>
      <c r="G29" s="126">
        <v>0.17</v>
      </c>
      <c r="H29" s="126"/>
      <c r="I29" s="126"/>
      <c r="J29" s="126"/>
      <c r="K29" s="122"/>
      <c r="L29" s="126">
        <v>0.17</v>
      </c>
      <c r="M29" s="126"/>
      <c r="N29" s="126"/>
      <c r="O29" s="127"/>
      <c r="P29" s="122"/>
      <c r="Q29" s="126">
        <v>0.17</v>
      </c>
    </row>
    <row r="30" customFormat="1" ht="25.5" customHeight="1" spans="1:17">
      <c r="A30" s="97" t="s">
        <v>951</v>
      </c>
      <c r="B30" s="98" t="s">
        <v>979</v>
      </c>
      <c r="C30" s="98" t="s">
        <v>966</v>
      </c>
      <c r="D30" s="98" t="s">
        <v>954</v>
      </c>
      <c r="E30" s="125">
        <v>1</v>
      </c>
      <c r="F30" s="126">
        <v>4.54</v>
      </c>
      <c r="G30" s="126">
        <v>4.54</v>
      </c>
      <c r="H30" s="126"/>
      <c r="I30" s="126"/>
      <c r="J30" s="126"/>
      <c r="K30" s="122"/>
      <c r="L30" s="126">
        <v>4.54</v>
      </c>
      <c r="M30" s="126"/>
      <c r="N30" s="126"/>
      <c r="O30" s="127"/>
      <c r="P30" s="122"/>
      <c r="Q30" s="126">
        <v>4.54</v>
      </c>
    </row>
    <row r="31" customFormat="1" ht="25.5" customHeight="1" spans="1:17">
      <c r="A31" s="97" t="s">
        <v>951</v>
      </c>
      <c r="B31" s="98" t="s">
        <v>980</v>
      </c>
      <c r="C31" s="98" t="s">
        <v>966</v>
      </c>
      <c r="D31" s="98" t="s">
        <v>954</v>
      </c>
      <c r="E31" s="125">
        <v>1</v>
      </c>
      <c r="F31" s="126">
        <v>1.05</v>
      </c>
      <c r="G31" s="126">
        <v>1.05</v>
      </c>
      <c r="H31" s="126"/>
      <c r="I31" s="126"/>
      <c r="J31" s="126"/>
      <c r="K31" s="122"/>
      <c r="L31" s="126">
        <v>1.05</v>
      </c>
      <c r="M31" s="126"/>
      <c r="N31" s="126"/>
      <c r="O31" s="127"/>
      <c r="P31" s="122"/>
      <c r="Q31" s="126">
        <v>1.05</v>
      </c>
    </row>
    <row r="32" customFormat="1" ht="25.5" customHeight="1" spans="1:17">
      <c r="A32" s="97" t="s">
        <v>951</v>
      </c>
      <c r="B32" s="98" t="s">
        <v>981</v>
      </c>
      <c r="C32" s="98" t="s">
        <v>968</v>
      </c>
      <c r="D32" s="98" t="s">
        <v>954</v>
      </c>
      <c r="E32" s="125">
        <v>1</v>
      </c>
      <c r="F32" s="126">
        <v>0.36</v>
      </c>
      <c r="G32" s="126">
        <v>0.36</v>
      </c>
      <c r="H32" s="126"/>
      <c r="I32" s="126"/>
      <c r="J32" s="126"/>
      <c r="K32" s="122"/>
      <c r="L32" s="126">
        <v>0.36</v>
      </c>
      <c r="M32" s="126"/>
      <c r="N32" s="126"/>
      <c r="O32" s="127"/>
      <c r="P32" s="122"/>
      <c r="Q32" s="126">
        <v>0.36</v>
      </c>
    </row>
    <row r="33" customFormat="1" ht="25.5" customHeight="1" spans="1:17">
      <c r="A33" s="97" t="s">
        <v>951</v>
      </c>
      <c r="B33" s="98" t="s">
        <v>965</v>
      </c>
      <c r="C33" s="98" t="s">
        <v>966</v>
      </c>
      <c r="D33" s="98" t="s">
        <v>954</v>
      </c>
      <c r="E33" s="125">
        <v>1</v>
      </c>
      <c r="F33" s="126">
        <v>0.86</v>
      </c>
      <c r="G33" s="126">
        <v>0.86</v>
      </c>
      <c r="H33" s="126"/>
      <c r="I33" s="126"/>
      <c r="J33" s="126"/>
      <c r="K33" s="122"/>
      <c r="L33" s="126">
        <v>0.86</v>
      </c>
      <c r="M33" s="126"/>
      <c r="N33" s="126"/>
      <c r="O33" s="127"/>
      <c r="P33" s="122"/>
      <c r="Q33" s="126">
        <v>0.86</v>
      </c>
    </row>
    <row r="34" customFormat="1" ht="25.5" customHeight="1" spans="1:17">
      <c r="A34" s="97" t="s">
        <v>951</v>
      </c>
      <c r="B34" s="98" t="s">
        <v>967</v>
      </c>
      <c r="C34" s="98" t="s">
        <v>968</v>
      </c>
      <c r="D34" s="98" t="s">
        <v>954</v>
      </c>
      <c r="E34" s="125">
        <v>1</v>
      </c>
      <c r="F34" s="126">
        <v>2</v>
      </c>
      <c r="G34" s="126">
        <v>2</v>
      </c>
      <c r="H34" s="126"/>
      <c r="I34" s="126"/>
      <c r="J34" s="126"/>
      <c r="K34" s="122"/>
      <c r="L34" s="126">
        <v>2</v>
      </c>
      <c r="M34" s="126"/>
      <c r="N34" s="126"/>
      <c r="O34" s="127"/>
      <c r="P34" s="122"/>
      <c r="Q34" s="126">
        <v>2</v>
      </c>
    </row>
    <row r="35" customFormat="1" ht="21" customHeight="1" spans="1:17">
      <c r="A35" s="102" t="s">
        <v>156</v>
      </c>
      <c r="B35" s="103"/>
      <c r="C35" s="103"/>
      <c r="D35" s="103"/>
      <c r="E35" s="101"/>
      <c r="F35" s="122">
        <f>F8</f>
        <v>239.429</v>
      </c>
      <c r="G35" s="122">
        <f t="shared" ref="G35:Q35" si="3">G8</f>
        <v>239.429</v>
      </c>
      <c r="H35" s="122">
        <f t="shared" si="3"/>
        <v>6.42</v>
      </c>
      <c r="I35" s="122"/>
      <c r="J35" s="122"/>
      <c r="K35" s="122"/>
      <c r="L35" s="122">
        <f t="shared" si="3"/>
        <v>233.009</v>
      </c>
      <c r="M35" s="122"/>
      <c r="N35" s="122"/>
      <c r="O35" s="122">
        <f t="shared" si="3"/>
        <v>200</v>
      </c>
      <c r="P35" s="122"/>
      <c r="Q35" s="122">
        <f t="shared" si="3"/>
        <v>33.009</v>
      </c>
    </row>
  </sheetData>
  <mergeCells count="16">
    <mergeCell ref="A2:Q2"/>
    <mergeCell ref="A3:F3"/>
    <mergeCell ref="G4:Q4"/>
    <mergeCell ref="L5:Q5"/>
    <mergeCell ref="A35:E3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G28" sqref="G28"/>
    </sheetView>
  </sheetViews>
  <sheetFormatPr defaultColWidth="10.625" defaultRowHeight="14.25" customHeight="1"/>
  <cols>
    <col min="1" max="1" width="45.625" style="86" customWidth="1"/>
    <col min="2" max="2" width="25.375" style="86" customWidth="1"/>
    <col min="3" max="3" width="41.125" style="86" customWidth="1"/>
    <col min="4" max="7" width="10.625" style="37" customWidth="1"/>
    <col min="8" max="8" width="14" style="86" customWidth="1"/>
    <col min="9" max="11" width="11.625" style="86" customWidth="1"/>
    <col min="12" max="12" width="10.625" style="37" customWidth="1"/>
    <col min="13" max="14" width="10.625" style="86" customWidth="1"/>
    <col min="15" max="15" width="14.875" style="86" customWidth="1"/>
    <col min="16" max="17" width="10.625" style="37" customWidth="1"/>
    <col min="18" max="18" width="12.125" style="86" customWidth="1"/>
    <col min="19" max="19" width="10.625" style="37" customWidth="1"/>
    <col min="20" max="16384" width="10.625" style="37"/>
  </cols>
  <sheetData>
    <row r="1" ht="13.5" customHeight="1" spans="1:18">
      <c r="A1" s="87"/>
      <c r="B1" s="87"/>
      <c r="C1" s="87"/>
      <c r="D1" s="88"/>
      <c r="E1" s="88"/>
      <c r="F1" s="88"/>
      <c r="G1" s="88"/>
      <c r="H1" s="87"/>
      <c r="I1" s="87"/>
      <c r="J1" s="87"/>
      <c r="K1" s="87"/>
      <c r="L1" s="106"/>
      <c r="M1" s="107"/>
      <c r="N1" s="107"/>
      <c r="O1" s="107"/>
      <c r="P1" s="63"/>
      <c r="Q1" s="115"/>
      <c r="R1" s="116" t="s">
        <v>982</v>
      </c>
    </row>
    <row r="2" ht="27.75" customHeight="1" spans="1:18">
      <c r="A2" s="39" t="s">
        <v>983</v>
      </c>
      <c r="B2" s="89"/>
      <c r="C2" s="89"/>
      <c r="D2" s="57"/>
      <c r="E2" s="57"/>
      <c r="F2" s="57"/>
      <c r="G2" s="57"/>
      <c r="H2" s="89"/>
      <c r="I2" s="89"/>
      <c r="J2" s="89"/>
      <c r="K2" s="89"/>
      <c r="L2" s="108"/>
      <c r="M2" s="89"/>
      <c r="N2" s="89"/>
      <c r="O2" s="89"/>
      <c r="P2" s="57"/>
      <c r="Q2" s="108"/>
      <c r="R2" s="89"/>
    </row>
    <row r="3" ht="18.75" customHeight="1" spans="1:18">
      <c r="A3" s="90" t="s">
        <v>2</v>
      </c>
      <c r="B3" s="71"/>
      <c r="C3" s="71"/>
      <c r="D3" s="73"/>
      <c r="E3" s="73"/>
      <c r="F3" s="73"/>
      <c r="G3" s="73"/>
      <c r="H3" s="71"/>
      <c r="I3" s="71"/>
      <c r="J3" s="71"/>
      <c r="K3" s="71"/>
      <c r="L3" s="106"/>
      <c r="M3" s="107"/>
      <c r="N3" s="107"/>
      <c r="O3" s="107"/>
      <c r="P3" s="109"/>
      <c r="Q3" s="117"/>
      <c r="R3" s="118" t="s">
        <v>404</v>
      </c>
    </row>
    <row r="4" ht="15.75" customHeight="1" spans="1:18">
      <c r="A4" s="11" t="s">
        <v>942</v>
      </c>
      <c r="B4" s="91" t="s">
        <v>984</v>
      </c>
      <c r="C4" s="91" t="s">
        <v>985</v>
      </c>
      <c r="D4" s="92" t="s">
        <v>986</v>
      </c>
      <c r="E4" s="92" t="s">
        <v>987</v>
      </c>
      <c r="F4" s="92" t="s">
        <v>988</v>
      </c>
      <c r="G4" s="92" t="s">
        <v>989</v>
      </c>
      <c r="H4" s="43" t="s">
        <v>420</v>
      </c>
      <c r="I4" s="43"/>
      <c r="J4" s="43"/>
      <c r="K4" s="43"/>
      <c r="L4" s="110"/>
      <c r="M4" s="43"/>
      <c r="N4" s="43"/>
      <c r="O4" s="43"/>
      <c r="P4" s="111"/>
      <c r="Q4" s="110"/>
      <c r="R4" s="44"/>
    </row>
    <row r="5" ht="17.25" customHeight="1" spans="1:18">
      <c r="A5" s="16"/>
      <c r="B5" s="93"/>
      <c r="C5" s="93"/>
      <c r="D5" s="94"/>
      <c r="E5" s="94"/>
      <c r="F5" s="94"/>
      <c r="G5" s="94"/>
      <c r="H5" s="93" t="s">
        <v>54</v>
      </c>
      <c r="I5" s="93" t="s">
        <v>57</v>
      </c>
      <c r="J5" s="93" t="s">
        <v>948</v>
      </c>
      <c r="K5" s="93" t="s">
        <v>949</v>
      </c>
      <c r="L5" s="94" t="s">
        <v>950</v>
      </c>
      <c r="M5" s="112" t="s">
        <v>990</v>
      </c>
      <c r="N5" s="112"/>
      <c r="O5" s="112"/>
      <c r="P5" s="113"/>
      <c r="Q5" s="119"/>
      <c r="R5" s="95"/>
    </row>
    <row r="6" ht="54" customHeight="1" spans="1:18">
      <c r="A6" s="19"/>
      <c r="B6" s="95"/>
      <c r="C6" s="95"/>
      <c r="D6" s="96"/>
      <c r="E6" s="96"/>
      <c r="F6" s="96"/>
      <c r="G6" s="96"/>
      <c r="H6" s="95"/>
      <c r="I6" s="95" t="s">
        <v>56</v>
      </c>
      <c r="J6" s="95"/>
      <c r="K6" s="95"/>
      <c r="L6" s="96"/>
      <c r="M6" s="95" t="s">
        <v>56</v>
      </c>
      <c r="N6" s="95" t="s">
        <v>62</v>
      </c>
      <c r="O6" s="95" t="s">
        <v>429</v>
      </c>
      <c r="P6" s="60" t="s">
        <v>64</v>
      </c>
      <c r="Q6" s="96" t="s">
        <v>65</v>
      </c>
      <c r="R6" s="95" t="s">
        <v>66</v>
      </c>
    </row>
    <row r="7" ht="15" customHeight="1" spans="1:18">
      <c r="A7" s="19">
        <v>1</v>
      </c>
      <c r="B7" s="95">
        <v>2</v>
      </c>
      <c r="C7" s="95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</row>
    <row r="8" ht="21" customHeight="1" spans="1:18">
      <c r="A8" s="97" t="s">
        <v>45</v>
      </c>
      <c r="B8" s="98"/>
      <c r="C8" s="98"/>
      <c r="D8" s="99"/>
      <c r="E8" s="99"/>
      <c r="F8" s="99"/>
      <c r="G8" s="99"/>
      <c r="H8" s="99" t="s">
        <v>45</v>
      </c>
      <c r="I8" s="99" t="s">
        <v>45</v>
      </c>
      <c r="J8" s="99" t="s">
        <v>45</v>
      </c>
      <c r="K8" s="99" t="s">
        <v>45</v>
      </c>
      <c r="L8" s="99" t="s">
        <v>45</v>
      </c>
      <c r="M8" s="99" t="s">
        <v>45</v>
      </c>
      <c r="N8" s="99" t="s">
        <v>45</v>
      </c>
      <c r="O8" s="99" t="s">
        <v>45</v>
      </c>
      <c r="P8" s="114" t="s">
        <v>45</v>
      </c>
      <c r="Q8" s="99" t="s">
        <v>45</v>
      </c>
      <c r="R8" s="99" t="s">
        <v>45</v>
      </c>
    </row>
    <row r="9" ht="21" customHeight="1" spans="1:18">
      <c r="A9" s="97" t="s">
        <v>45</v>
      </c>
      <c r="B9" s="98" t="s">
        <v>45</v>
      </c>
      <c r="C9" s="98" t="s">
        <v>45</v>
      </c>
      <c r="D9" s="100" t="s">
        <v>45</v>
      </c>
      <c r="E9" s="100" t="s">
        <v>45</v>
      </c>
      <c r="F9" s="100" t="s">
        <v>45</v>
      </c>
      <c r="G9" s="100" t="s">
        <v>45</v>
      </c>
      <c r="H9" s="101" t="s">
        <v>45</v>
      </c>
      <c r="I9" s="101" t="s">
        <v>45</v>
      </c>
      <c r="J9" s="101" t="s">
        <v>45</v>
      </c>
      <c r="K9" s="101" t="s">
        <v>45</v>
      </c>
      <c r="L9" s="99" t="s">
        <v>45</v>
      </c>
      <c r="M9" s="101" t="s">
        <v>45</v>
      </c>
      <c r="N9" s="101" t="s">
        <v>45</v>
      </c>
      <c r="O9" s="101" t="s">
        <v>45</v>
      </c>
      <c r="P9" s="114" t="s">
        <v>45</v>
      </c>
      <c r="Q9" s="99" t="s">
        <v>45</v>
      </c>
      <c r="R9" s="101" t="s">
        <v>45</v>
      </c>
    </row>
    <row r="10" ht="21" customHeight="1" spans="1:18">
      <c r="A10" s="102" t="s">
        <v>156</v>
      </c>
      <c r="B10" s="103"/>
      <c r="C10" s="104"/>
      <c r="D10" s="99"/>
      <c r="E10" s="99"/>
      <c r="F10" s="99"/>
      <c r="G10" s="99"/>
      <c r="H10" s="99" t="s">
        <v>45</v>
      </c>
      <c r="I10" s="99" t="s">
        <v>45</v>
      </c>
      <c r="J10" s="99" t="s">
        <v>45</v>
      </c>
      <c r="K10" s="99" t="s">
        <v>45</v>
      </c>
      <c r="L10" s="99" t="s">
        <v>45</v>
      </c>
      <c r="M10" s="99" t="s">
        <v>45</v>
      </c>
      <c r="N10" s="99" t="s">
        <v>45</v>
      </c>
      <c r="O10" s="99" t="s">
        <v>45</v>
      </c>
      <c r="P10" s="114" t="s">
        <v>45</v>
      </c>
      <c r="Q10" s="99" t="s">
        <v>45</v>
      </c>
      <c r="R10" s="99" t="s">
        <v>45</v>
      </c>
    </row>
    <row r="11" customHeight="1" spans="1:3">
      <c r="A11" s="105" t="s">
        <v>991</v>
      </c>
      <c r="B11" s="105"/>
      <c r="C11" s="105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F27" sqref="F27"/>
    </sheetView>
  </sheetViews>
  <sheetFormatPr defaultColWidth="10.625" defaultRowHeight="14.25" customHeight="1"/>
  <cols>
    <col min="1" max="1" width="44" style="65" customWidth="1"/>
    <col min="2" max="4" width="15.625" style="65" customWidth="1"/>
    <col min="5" max="5" width="12" style="65" customWidth="1"/>
    <col min="6" max="6" width="10.625" style="66" customWidth="1"/>
    <col min="7" max="14" width="12" style="65" customWidth="1"/>
    <col min="15" max="15" width="10.625" style="66" customWidth="1"/>
    <col min="16" max="16384" width="10.625" style="66"/>
  </cols>
  <sheetData>
    <row r="1" ht="13.5" customHeight="1" spans="4:14">
      <c r="D1" s="67"/>
      <c r="N1" s="63" t="s">
        <v>992</v>
      </c>
    </row>
    <row r="2" ht="35.25" customHeight="1" spans="1:14">
      <c r="A2" s="68" t="s">
        <v>993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="64" customFormat="1" ht="24" customHeight="1" spans="1:13">
      <c r="A3" s="70" t="s">
        <v>2</v>
      </c>
      <c r="B3" s="71"/>
      <c r="C3" s="71"/>
      <c r="D3" s="72"/>
      <c r="E3" s="71"/>
      <c r="F3" s="73"/>
      <c r="G3" s="71"/>
      <c r="H3" s="71"/>
      <c r="I3" s="71"/>
      <c r="J3" s="71"/>
      <c r="K3" s="83"/>
      <c r="L3" s="83"/>
      <c r="M3" s="84" t="s">
        <v>404</v>
      </c>
    </row>
    <row r="4" ht="19.5" customHeight="1" spans="1:14">
      <c r="A4" s="17" t="s">
        <v>994</v>
      </c>
      <c r="B4" s="12" t="s">
        <v>420</v>
      </c>
      <c r="C4" s="13"/>
      <c r="D4" s="13"/>
      <c r="E4" s="12" t="s">
        <v>995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29" t="s">
        <v>54</v>
      </c>
      <c r="C5" s="11" t="s">
        <v>57</v>
      </c>
      <c r="D5" s="74" t="s">
        <v>996</v>
      </c>
      <c r="E5" s="59" t="s">
        <v>997</v>
      </c>
      <c r="F5" s="59" t="s">
        <v>998</v>
      </c>
      <c r="G5" s="59" t="s">
        <v>999</v>
      </c>
      <c r="H5" s="59" t="s">
        <v>1000</v>
      </c>
      <c r="I5" s="59" t="s">
        <v>1001</v>
      </c>
      <c r="J5" s="59" t="s">
        <v>1002</v>
      </c>
      <c r="K5" s="59" t="s">
        <v>1003</v>
      </c>
      <c r="L5" s="59" t="s">
        <v>1004</v>
      </c>
      <c r="M5" s="59" t="s">
        <v>1005</v>
      </c>
      <c r="N5" s="59" t="s">
        <v>1006</v>
      </c>
    </row>
    <row r="6" ht="19.5" customHeight="1" spans="1:14">
      <c r="A6" s="75">
        <v>1</v>
      </c>
      <c r="B6" s="75">
        <v>2</v>
      </c>
      <c r="C6" s="75">
        <v>3</v>
      </c>
      <c r="D6" s="76">
        <v>4</v>
      </c>
      <c r="E6" s="59">
        <v>5</v>
      </c>
      <c r="F6" s="75">
        <v>6</v>
      </c>
      <c r="G6" s="59">
        <v>7</v>
      </c>
      <c r="H6" s="77">
        <v>8</v>
      </c>
      <c r="I6" s="59">
        <v>9</v>
      </c>
      <c r="J6" s="59">
        <v>10</v>
      </c>
      <c r="K6" s="59">
        <v>11</v>
      </c>
      <c r="L6" s="77">
        <v>12</v>
      </c>
      <c r="M6" s="59">
        <v>13</v>
      </c>
      <c r="N6" s="85">
        <v>14</v>
      </c>
    </row>
    <row r="7" ht="18.75" customHeight="1" spans="1:14">
      <c r="A7" s="78" t="s">
        <v>45</v>
      </c>
      <c r="B7" s="79" t="s">
        <v>45</v>
      </c>
      <c r="C7" s="79" t="s">
        <v>45</v>
      </c>
      <c r="D7" s="80" t="s">
        <v>45</v>
      </c>
      <c r="E7" s="81" t="s">
        <v>45</v>
      </c>
      <c r="F7" s="79" t="s">
        <v>45</v>
      </c>
      <c r="G7" s="79" t="s">
        <v>45</v>
      </c>
      <c r="H7" s="79" t="s">
        <v>45</v>
      </c>
      <c r="I7" s="80" t="s">
        <v>45</v>
      </c>
      <c r="J7" s="79" t="s">
        <v>45</v>
      </c>
      <c r="K7" s="79" t="s">
        <v>45</v>
      </c>
      <c r="L7" s="79" t="s">
        <v>45</v>
      </c>
      <c r="M7" s="80" t="s">
        <v>45</v>
      </c>
      <c r="N7" s="79" t="s">
        <v>45</v>
      </c>
    </row>
    <row r="8" ht="18.75" customHeight="1" spans="1:14">
      <c r="A8" s="78" t="s">
        <v>45</v>
      </c>
      <c r="B8" s="81" t="s">
        <v>45</v>
      </c>
      <c r="C8" s="81" t="s">
        <v>45</v>
      </c>
      <c r="D8" s="82" t="s">
        <v>45</v>
      </c>
      <c r="E8" s="81" t="s">
        <v>45</v>
      </c>
      <c r="F8" s="79" t="s">
        <v>45</v>
      </c>
      <c r="G8" s="79" t="s">
        <v>45</v>
      </c>
      <c r="H8" s="79" t="s">
        <v>45</v>
      </c>
      <c r="I8" s="80" t="s">
        <v>45</v>
      </c>
      <c r="J8" s="79" t="s">
        <v>45</v>
      </c>
      <c r="K8" s="79" t="s">
        <v>45</v>
      </c>
      <c r="L8" s="79" t="s">
        <v>45</v>
      </c>
      <c r="M8" s="80" t="s">
        <v>45</v>
      </c>
      <c r="N8" s="79" t="s">
        <v>45</v>
      </c>
    </row>
    <row r="9" customHeight="1" spans="1:1">
      <c r="A9" s="65" t="s">
        <v>1007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39" sqref="C39"/>
    </sheetView>
  </sheetViews>
  <sheetFormatPr defaultColWidth="10.625" defaultRowHeight="12" customHeight="1" outlineLevelRow="7"/>
  <cols>
    <col min="1" max="1" width="40" style="36" customWidth="1"/>
    <col min="2" max="2" width="58.5" style="36" customWidth="1"/>
    <col min="3" max="3" width="17.5" style="36" customWidth="1"/>
    <col min="4" max="4" width="17" style="36" customWidth="1"/>
    <col min="5" max="5" width="27.5" style="36" customWidth="1"/>
    <col min="6" max="6" width="13.125" style="37" customWidth="1"/>
    <col min="7" max="7" width="21.875" style="36" customWidth="1"/>
    <col min="8" max="8" width="18.125" style="37" customWidth="1"/>
    <col min="9" max="9" width="22" style="37" customWidth="1"/>
    <col min="10" max="10" width="79.875" style="36" customWidth="1"/>
    <col min="11" max="11" width="10.625" style="37" customWidth="1"/>
    <col min="12" max="16384" width="10.625" style="37"/>
  </cols>
  <sheetData>
    <row r="1" customHeight="1" spans="10:10">
      <c r="J1" s="63" t="s">
        <v>1008</v>
      </c>
    </row>
    <row r="2" ht="28.5" customHeight="1" spans="1:10">
      <c r="A2" s="56" t="s">
        <v>1009</v>
      </c>
      <c r="B2" s="5"/>
      <c r="C2" s="5"/>
      <c r="D2" s="5"/>
      <c r="E2" s="5"/>
      <c r="F2" s="57"/>
      <c r="G2" s="5"/>
      <c r="H2" s="57"/>
      <c r="I2" s="57"/>
      <c r="J2" s="5"/>
    </row>
    <row r="3" ht="17.25" customHeight="1" spans="1:1">
      <c r="A3" s="58" t="s">
        <v>2</v>
      </c>
    </row>
    <row r="4" ht="44.25" customHeight="1" spans="1:10">
      <c r="A4" s="45" t="s">
        <v>658</v>
      </c>
      <c r="B4" s="45" t="s">
        <v>659</v>
      </c>
      <c r="C4" s="45" t="s">
        <v>660</v>
      </c>
      <c r="D4" s="45" t="s">
        <v>661</v>
      </c>
      <c r="E4" s="45" t="s">
        <v>662</v>
      </c>
      <c r="F4" s="59" t="s">
        <v>663</v>
      </c>
      <c r="G4" s="45" t="s">
        <v>664</v>
      </c>
      <c r="H4" s="59" t="s">
        <v>665</v>
      </c>
      <c r="I4" s="59" t="s">
        <v>666</v>
      </c>
      <c r="J4" s="45" t="s">
        <v>667</v>
      </c>
    </row>
    <row r="5" ht="14.25" customHeight="1" spans="1:10">
      <c r="A5" s="45">
        <v>1</v>
      </c>
      <c r="B5" s="59">
        <v>2</v>
      </c>
      <c r="C5" s="60">
        <v>3</v>
      </c>
      <c r="D5" s="60">
        <v>4</v>
      </c>
      <c r="E5" s="60">
        <v>5</v>
      </c>
      <c r="F5" s="60">
        <v>6</v>
      </c>
      <c r="G5" s="59">
        <v>7</v>
      </c>
      <c r="H5" s="60">
        <v>8</v>
      </c>
      <c r="I5" s="59">
        <v>9</v>
      </c>
      <c r="J5" s="59">
        <v>10</v>
      </c>
    </row>
    <row r="6" ht="42" customHeight="1" spans="1:10">
      <c r="A6" s="30" t="s">
        <v>45</v>
      </c>
      <c r="B6" s="46"/>
      <c r="C6" s="46"/>
      <c r="D6" s="46"/>
      <c r="E6" s="61"/>
      <c r="F6" s="62"/>
      <c r="G6" s="61"/>
      <c r="H6" s="62"/>
      <c r="I6" s="62"/>
      <c r="J6" s="61"/>
    </row>
    <row r="7" ht="54" customHeight="1" spans="1:10">
      <c r="A7" s="23" t="s">
        <v>45</v>
      </c>
      <c r="B7" s="23" t="s">
        <v>45</v>
      </c>
      <c r="C7" s="23" t="s">
        <v>45</v>
      </c>
      <c r="D7" s="23" t="s">
        <v>45</v>
      </c>
      <c r="E7" s="30" t="s">
        <v>45</v>
      </c>
      <c r="F7" s="23" t="s">
        <v>45</v>
      </c>
      <c r="G7" s="30" t="s">
        <v>45</v>
      </c>
      <c r="H7" s="23" t="s">
        <v>45</v>
      </c>
      <c r="I7" s="23" t="s">
        <v>45</v>
      </c>
      <c r="J7" s="30" t="s">
        <v>45</v>
      </c>
    </row>
    <row r="8" customHeight="1" spans="1:1">
      <c r="A8" s="36" t="s">
        <v>1010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9"/>
  <sheetViews>
    <sheetView workbookViewId="0">
      <selection activeCell="A3" sqref="A3:C3"/>
    </sheetView>
  </sheetViews>
  <sheetFormatPr defaultColWidth="10.625" defaultRowHeight="12" customHeight="1"/>
  <cols>
    <col min="1" max="1" width="33.875" style="36" customWidth="1"/>
    <col min="2" max="2" width="21.875" style="36" customWidth="1"/>
    <col min="3" max="3" width="29" style="36" customWidth="1"/>
    <col min="4" max="4" width="27.5" style="36" customWidth="1"/>
    <col min="5" max="5" width="20.875" style="36" customWidth="1"/>
    <col min="6" max="6" width="27.5" style="36" customWidth="1"/>
    <col min="7" max="7" width="29.375" style="36" customWidth="1"/>
    <col min="8" max="8" width="22" style="36" customWidth="1"/>
    <col min="9" max="9" width="10.625" style="37" customWidth="1"/>
    <col min="10" max="16384" width="10.625" style="37"/>
  </cols>
  <sheetData>
    <row r="1" ht="14.25" customHeight="1" spans="8:8">
      <c r="H1" s="38" t="s">
        <v>1011</v>
      </c>
    </row>
    <row r="2" ht="28.5" customHeight="1" spans="1:8">
      <c r="A2" s="39" t="s">
        <v>1012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41" t="s">
        <v>932</v>
      </c>
      <c r="B4" s="41" t="s">
        <v>1013</v>
      </c>
      <c r="C4" s="41" t="s">
        <v>1014</v>
      </c>
      <c r="D4" s="41" t="s">
        <v>1015</v>
      </c>
      <c r="E4" s="41" t="s">
        <v>1016</v>
      </c>
      <c r="F4" s="42" t="s">
        <v>1017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946</v>
      </c>
      <c r="G5" s="45" t="s">
        <v>1018</v>
      </c>
      <c r="H5" s="45" t="s">
        <v>1019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s="35" customFormat="1" ht="24" customHeight="1" spans="1:8">
      <c r="A7" s="46" t="s">
        <v>68</v>
      </c>
      <c r="B7" s="47" t="s">
        <v>953</v>
      </c>
      <c r="C7" s="46" t="s">
        <v>953</v>
      </c>
      <c r="D7" s="47" t="s">
        <v>952</v>
      </c>
      <c r="E7" s="47" t="s">
        <v>954</v>
      </c>
      <c r="F7" s="48">
        <v>4</v>
      </c>
      <c r="G7" s="49">
        <v>0.145</v>
      </c>
      <c r="H7" s="49">
        <v>0.58</v>
      </c>
    </row>
    <row r="8" s="35" customFormat="1" ht="24" customHeight="1" spans="1:8">
      <c r="A8" s="46" t="s">
        <v>68</v>
      </c>
      <c r="B8" s="46" t="s">
        <v>953</v>
      </c>
      <c r="C8" s="47" t="s">
        <v>953</v>
      </c>
      <c r="D8" s="47" t="s">
        <v>955</v>
      </c>
      <c r="E8" s="47" t="s">
        <v>954</v>
      </c>
      <c r="F8" s="48">
        <v>2</v>
      </c>
      <c r="G8" s="49">
        <v>0.26</v>
      </c>
      <c r="H8" s="49">
        <v>0.52</v>
      </c>
    </row>
    <row r="9" s="35" customFormat="1" ht="24" customHeight="1" spans="1:8">
      <c r="A9" s="46" t="s">
        <v>68</v>
      </c>
      <c r="B9" s="47" t="s">
        <v>957</v>
      </c>
      <c r="C9" s="46" t="s">
        <v>957</v>
      </c>
      <c r="D9" s="46" t="s">
        <v>956</v>
      </c>
      <c r="E9" s="46" t="s">
        <v>954</v>
      </c>
      <c r="F9" s="48">
        <v>1</v>
      </c>
      <c r="G9" s="49">
        <v>0.25</v>
      </c>
      <c r="H9" s="49">
        <v>0.25</v>
      </c>
    </row>
    <row r="10" s="35" customFormat="1" ht="24" customHeight="1" spans="1:8">
      <c r="A10" s="46" t="s">
        <v>68</v>
      </c>
      <c r="B10" s="47" t="s">
        <v>957</v>
      </c>
      <c r="C10" s="47" t="s">
        <v>957</v>
      </c>
      <c r="D10" s="47" t="s">
        <v>958</v>
      </c>
      <c r="E10" s="47" t="s">
        <v>954</v>
      </c>
      <c r="F10" s="48">
        <v>1</v>
      </c>
      <c r="G10" s="49">
        <v>0.23</v>
      </c>
      <c r="H10" s="49">
        <v>0.23</v>
      </c>
    </row>
    <row r="11" s="35" customFormat="1" ht="24" customHeight="1" spans="1:8">
      <c r="A11" s="46" t="s">
        <v>68</v>
      </c>
      <c r="B11" s="46" t="s">
        <v>960</v>
      </c>
      <c r="C11" s="47" t="s">
        <v>960</v>
      </c>
      <c r="D11" s="47" t="s">
        <v>959</v>
      </c>
      <c r="E11" s="47" t="s">
        <v>954</v>
      </c>
      <c r="F11" s="48">
        <v>3</v>
      </c>
      <c r="G11" s="49">
        <v>0.698</v>
      </c>
      <c r="H11" s="49">
        <v>2.094</v>
      </c>
    </row>
    <row r="12" ht="33" customHeight="1" spans="1:10">
      <c r="A12" s="46" t="s">
        <v>68</v>
      </c>
      <c r="B12" s="46" t="s">
        <v>957</v>
      </c>
      <c r="C12" s="46" t="s">
        <v>957</v>
      </c>
      <c r="D12" s="46" t="s">
        <v>961</v>
      </c>
      <c r="E12" s="46" t="s">
        <v>954</v>
      </c>
      <c r="F12" s="48">
        <v>1</v>
      </c>
      <c r="G12" s="50">
        <v>0.32</v>
      </c>
      <c r="H12" s="50">
        <v>0.32</v>
      </c>
      <c r="I12" s="35"/>
      <c r="J12" s="35"/>
    </row>
    <row r="13" ht="33" customHeight="1" spans="1:10">
      <c r="A13" s="46" t="s">
        <v>68</v>
      </c>
      <c r="B13" s="47" t="s">
        <v>957</v>
      </c>
      <c r="C13" s="46" t="s">
        <v>957</v>
      </c>
      <c r="D13" s="46" t="s">
        <v>962</v>
      </c>
      <c r="E13" s="46" t="s">
        <v>954</v>
      </c>
      <c r="F13" s="48">
        <v>1</v>
      </c>
      <c r="G13" s="50">
        <v>0.285</v>
      </c>
      <c r="H13" s="50">
        <v>0.285</v>
      </c>
      <c r="I13" s="35"/>
      <c r="J13" s="35"/>
    </row>
    <row r="14" ht="33" customHeight="1" spans="1:10">
      <c r="A14" s="46" t="s">
        <v>68</v>
      </c>
      <c r="B14" s="47" t="s">
        <v>957</v>
      </c>
      <c r="C14" s="47" t="s">
        <v>957</v>
      </c>
      <c r="D14" s="47" t="s">
        <v>963</v>
      </c>
      <c r="E14" s="47" t="s">
        <v>954</v>
      </c>
      <c r="F14" s="48">
        <v>1</v>
      </c>
      <c r="G14" s="50">
        <v>0.18</v>
      </c>
      <c r="H14" s="50">
        <v>0.18</v>
      </c>
      <c r="I14" s="35"/>
      <c r="J14" s="35"/>
    </row>
    <row r="15" s="35" customFormat="1" ht="24" customHeight="1" spans="1:8">
      <c r="A15" s="47" t="s">
        <v>608</v>
      </c>
      <c r="B15" s="46" t="s">
        <v>970</v>
      </c>
      <c r="C15" s="46" t="s">
        <v>970</v>
      </c>
      <c r="D15" s="47" t="s">
        <v>969</v>
      </c>
      <c r="E15" s="47" t="s">
        <v>954</v>
      </c>
      <c r="F15" s="48">
        <v>1</v>
      </c>
      <c r="G15" s="51">
        <v>200</v>
      </c>
      <c r="H15" s="51">
        <v>200</v>
      </c>
    </row>
    <row r="16" s="35" customFormat="1" ht="24" customHeight="1" spans="1:8">
      <c r="A16" s="46" t="s">
        <v>608</v>
      </c>
      <c r="B16" s="47" t="s">
        <v>966</v>
      </c>
      <c r="C16" s="47" t="s">
        <v>966</v>
      </c>
      <c r="D16" s="46" t="s">
        <v>965</v>
      </c>
      <c r="E16" s="46" t="s">
        <v>954</v>
      </c>
      <c r="F16" s="48">
        <v>1</v>
      </c>
      <c r="G16" s="51">
        <v>6.86</v>
      </c>
      <c r="H16" s="51">
        <v>6.86</v>
      </c>
    </row>
    <row r="17" s="35" customFormat="1" ht="24" customHeight="1" spans="1:8">
      <c r="A17" s="47" t="s">
        <v>608</v>
      </c>
      <c r="B17" s="47" t="s">
        <v>968</v>
      </c>
      <c r="C17" s="47" t="s">
        <v>968</v>
      </c>
      <c r="D17" s="47" t="s">
        <v>967</v>
      </c>
      <c r="E17" s="47" t="s">
        <v>954</v>
      </c>
      <c r="F17" s="48">
        <v>1</v>
      </c>
      <c r="G17" s="51">
        <v>2.42</v>
      </c>
      <c r="H17" s="51">
        <v>2.42</v>
      </c>
    </row>
    <row r="18" s="35" customFormat="1" ht="24" customHeight="1" spans="1:8">
      <c r="A18" s="47" t="s">
        <v>1020</v>
      </c>
      <c r="B18" s="46" t="s">
        <v>966</v>
      </c>
      <c r="C18" s="46" t="s">
        <v>966</v>
      </c>
      <c r="D18" s="47" t="s">
        <v>971</v>
      </c>
      <c r="E18" s="47" t="s">
        <v>954</v>
      </c>
      <c r="F18" s="48">
        <v>1</v>
      </c>
      <c r="G18" s="51">
        <v>3.83</v>
      </c>
      <c r="H18" s="51">
        <v>3.83</v>
      </c>
    </row>
    <row r="19" s="35" customFormat="1" ht="24" customHeight="1" spans="1:8">
      <c r="A19" s="46" t="s">
        <v>1020</v>
      </c>
      <c r="B19" s="47" t="s">
        <v>968</v>
      </c>
      <c r="C19" s="47" t="s">
        <v>968</v>
      </c>
      <c r="D19" s="46" t="s">
        <v>972</v>
      </c>
      <c r="E19" s="46" t="s">
        <v>954</v>
      </c>
      <c r="F19" s="48">
        <v>1</v>
      </c>
      <c r="G19" s="51">
        <v>1.08</v>
      </c>
      <c r="H19" s="51">
        <v>1.08</v>
      </c>
    </row>
    <row r="20" s="35" customFormat="1" ht="24" customHeight="1" spans="1:8">
      <c r="A20" s="46" t="s">
        <v>1021</v>
      </c>
      <c r="B20" s="47" t="s">
        <v>966</v>
      </c>
      <c r="C20" s="47" t="s">
        <v>966</v>
      </c>
      <c r="D20" s="46" t="s">
        <v>973</v>
      </c>
      <c r="E20" s="46" t="s">
        <v>954</v>
      </c>
      <c r="F20" s="48">
        <v>1</v>
      </c>
      <c r="G20" s="51">
        <v>4.36</v>
      </c>
      <c r="H20" s="51">
        <v>4.36</v>
      </c>
    </row>
    <row r="21" s="35" customFormat="1" ht="24" customHeight="1" spans="1:8">
      <c r="A21" s="47" t="s">
        <v>1021</v>
      </c>
      <c r="B21" s="46" t="s">
        <v>968</v>
      </c>
      <c r="C21" s="46" t="s">
        <v>968</v>
      </c>
      <c r="D21" s="47" t="s">
        <v>974</v>
      </c>
      <c r="E21" s="47" t="s">
        <v>954</v>
      </c>
      <c r="F21" s="48">
        <v>1</v>
      </c>
      <c r="G21" s="51">
        <v>0.64</v>
      </c>
      <c r="H21" s="51">
        <v>0.64</v>
      </c>
    </row>
    <row r="22" s="35" customFormat="1" ht="24" customHeight="1" spans="1:8">
      <c r="A22" s="47" t="s">
        <v>1022</v>
      </c>
      <c r="B22" s="47" t="s">
        <v>966</v>
      </c>
      <c r="C22" s="47" t="s">
        <v>966</v>
      </c>
      <c r="D22" s="47" t="s">
        <v>975</v>
      </c>
      <c r="E22" s="47" t="s">
        <v>954</v>
      </c>
      <c r="F22" s="48">
        <v>1</v>
      </c>
      <c r="G22" s="51">
        <v>1.93</v>
      </c>
      <c r="H22" s="51">
        <v>1.93</v>
      </c>
    </row>
    <row r="23" s="35" customFormat="1" ht="24" customHeight="1" spans="1:8">
      <c r="A23" s="46" t="s">
        <v>1022</v>
      </c>
      <c r="B23" s="47" t="s">
        <v>968</v>
      </c>
      <c r="C23" s="47" t="s">
        <v>968</v>
      </c>
      <c r="D23" s="46" t="s">
        <v>976</v>
      </c>
      <c r="E23" s="46" t="s">
        <v>954</v>
      </c>
      <c r="F23" s="48">
        <v>1</v>
      </c>
      <c r="G23" s="51">
        <v>3.03</v>
      </c>
      <c r="H23" s="51">
        <v>3.03</v>
      </c>
    </row>
    <row r="24" s="35" customFormat="1" ht="24" customHeight="1" spans="1:8">
      <c r="A24" s="47" t="s">
        <v>1023</v>
      </c>
      <c r="B24" s="46" t="s">
        <v>966</v>
      </c>
      <c r="C24" s="46" t="s">
        <v>966</v>
      </c>
      <c r="D24" s="47" t="s">
        <v>977</v>
      </c>
      <c r="E24" s="47" t="s">
        <v>954</v>
      </c>
      <c r="F24" s="48">
        <v>1</v>
      </c>
      <c r="G24" s="51">
        <v>4.7</v>
      </c>
      <c r="H24" s="51">
        <v>4.7</v>
      </c>
    </row>
    <row r="25" s="35" customFormat="1" ht="24" customHeight="1" spans="1:8">
      <c r="A25" s="47" t="s">
        <v>1023</v>
      </c>
      <c r="B25" s="47" t="s">
        <v>968</v>
      </c>
      <c r="C25" s="47" t="s">
        <v>968</v>
      </c>
      <c r="D25" s="47" t="s">
        <v>978</v>
      </c>
      <c r="E25" s="47" t="s">
        <v>954</v>
      </c>
      <c r="F25" s="48">
        <v>1</v>
      </c>
      <c r="G25" s="51">
        <v>0.17</v>
      </c>
      <c r="H25" s="51">
        <v>0.17</v>
      </c>
    </row>
    <row r="26" s="35" customFormat="1" ht="24" customHeight="1" spans="1:8">
      <c r="A26" s="46" t="s">
        <v>1024</v>
      </c>
      <c r="B26" s="47" t="s">
        <v>966</v>
      </c>
      <c r="C26" s="46" t="s">
        <v>966</v>
      </c>
      <c r="D26" s="46" t="s">
        <v>979</v>
      </c>
      <c r="E26" s="46" t="s">
        <v>954</v>
      </c>
      <c r="F26" s="48">
        <v>1</v>
      </c>
      <c r="G26" s="51">
        <v>4.54</v>
      </c>
      <c r="H26" s="51">
        <v>4.54</v>
      </c>
    </row>
    <row r="27" s="35" customFormat="1" ht="24" customHeight="1" spans="1:8">
      <c r="A27" s="46" t="s">
        <v>1025</v>
      </c>
      <c r="B27" s="46" t="s">
        <v>966</v>
      </c>
      <c r="C27" s="47" t="s">
        <v>966</v>
      </c>
      <c r="D27" s="46" t="s">
        <v>980</v>
      </c>
      <c r="E27" s="46" t="s">
        <v>954</v>
      </c>
      <c r="F27" s="48">
        <v>1</v>
      </c>
      <c r="G27" s="51">
        <v>1.05</v>
      </c>
      <c r="H27" s="51">
        <v>1.05</v>
      </c>
    </row>
    <row r="28" s="35" customFormat="1" ht="24" customHeight="1" spans="1:8">
      <c r="A28" s="47" t="s">
        <v>1025</v>
      </c>
      <c r="B28" s="47" t="s">
        <v>968</v>
      </c>
      <c r="C28" s="47" t="s">
        <v>968</v>
      </c>
      <c r="D28" s="47" t="s">
        <v>981</v>
      </c>
      <c r="E28" s="47" t="s">
        <v>954</v>
      </c>
      <c r="F28" s="48">
        <v>1</v>
      </c>
      <c r="G28" s="51">
        <v>0.36</v>
      </c>
      <c r="H28" s="51">
        <v>0.36</v>
      </c>
    </row>
    <row r="29" ht="24" customHeight="1" spans="1:8">
      <c r="A29" s="52" t="s">
        <v>54</v>
      </c>
      <c r="B29" s="53"/>
      <c r="C29" s="53"/>
      <c r="D29" s="53"/>
      <c r="E29" s="53"/>
      <c r="F29" s="48" t="s">
        <v>45</v>
      </c>
      <c r="G29" s="54"/>
      <c r="H29" s="55">
        <f>SUM(H7:H28)</f>
        <v>239.429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31" sqref="G31"/>
    </sheetView>
  </sheetViews>
  <sheetFormatPr defaultColWidth="10.625" defaultRowHeight="14.25" customHeight="1"/>
  <cols>
    <col min="1" max="1" width="12" style="1" customWidth="1"/>
    <col min="2" max="3" width="27.875" style="1" customWidth="1"/>
    <col min="4" max="4" width="17.625" style="1" customWidth="1"/>
    <col min="5" max="5" width="20.625" style="1" customWidth="1"/>
    <col min="6" max="6" width="17.625" style="1" customWidth="1"/>
    <col min="7" max="7" width="20.625" style="1" customWidth="1"/>
    <col min="8" max="11" width="18" style="1" customWidth="1"/>
    <col min="12" max="12" width="10.625" style="1" customWidth="1"/>
    <col min="13" max="16384" width="10.625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1026</v>
      </c>
    </row>
    <row r="2" ht="27.75" customHeight="1" spans="1:11">
      <c r="A2" s="5" t="s">
        <v>1027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404</v>
      </c>
    </row>
    <row r="4" ht="21.75" customHeight="1" spans="1:11">
      <c r="A4" s="10" t="s">
        <v>614</v>
      </c>
      <c r="B4" s="10" t="s">
        <v>415</v>
      </c>
      <c r="C4" s="10" t="s">
        <v>413</v>
      </c>
      <c r="D4" s="11" t="s">
        <v>416</v>
      </c>
      <c r="E4" s="11" t="s">
        <v>417</v>
      </c>
      <c r="F4" s="11" t="s">
        <v>615</v>
      </c>
      <c r="G4" s="11" t="s">
        <v>616</v>
      </c>
      <c r="H4" s="17" t="s">
        <v>54</v>
      </c>
      <c r="I4" s="12" t="s">
        <v>1028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57</v>
      </c>
      <c r="J5" s="11" t="s">
        <v>58</v>
      </c>
      <c r="K5" s="11" t="s">
        <v>59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45</v>
      </c>
      <c r="C8" s="30"/>
      <c r="D8" s="30"/>
      <c r="E8" s="30"/>
      <c r="F8" s="30"/>
      <c r="G8" s="30"/>
      <c r="H8" s="31" t="s">
        <v>45</v>
      </c>
      <c r="I8" s="31" t="s">
        <v>45</v>
      </c>
      <c r="J8" s="31" t="s">
        <v>45</v>
      </c>
      <c r="K8" s="31"/>
    </row>
    <row r="9" ht="18.75" customHeight="1" spans="1:11">
      <c r="A9" s="23" t="s">
        <v>45</v>
      </c>
      <c r="B9" s="23" t="s">
        <v>45</v>
      </c>
      <c r="C9" s="23" t="s">
        <v>45</v>
      </c>
      <c r="D9" s="23" t="s">
        <v>45</v>
      </c>
      <c r="E9" s="23" t="s">
        <v>45</v>
      </c>
      <c r="F9" s="23" t="s">
        <v>45</v>
      </c>
      <c r="G9" s="23" t="s">
        <v>45</v>
      </c>
      <c r="H9" s="25" t="s">
        <v>45</v>
      </c>
      <c r="I9" s="25" t="s">
        <v>45</v>
      </c>
      <c r="J9" s="25" t="s">
        <v>45</v>
      </c>
      <c r="K9" s="25"/>
    </row>
    <row r="10" ht="18.75" customHeight="1" spans="1:11">
      <c r="A10" s="32" t="s">
        <v>156</v>
      </c>
      <c r="B10" s="33"/>
      <c r="C10" s="33"/>
      <c r="D10" s="33"/>
      <c r="E10" s="33"/>
      <c r="F10" s="33"/>
      <c r="G10" s="34"/>
      <c r="H10" s="25" t="s">
        <v>45</v>
      </c>
      <c r="I10" s="25" t="s">
        <v>45</v>
      </c>
      <c r="J10" s="25" t="s">
        <v>45</v>
      </c>
      <c r="K10" s="25"/>
    </row>
    <row r="11" customHeight="1" spans="1:1">
      <c r="A11" s="1" t="s">
        <v>1029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5"/>
  <sheetViews>
    <sheetView workbookViewId="0">
      <selection activeCell="B31" sqref="B31"/>
    </sheetView>
  </sheetViews>
  <sheetFormatPr defaultColWidth="9.375" defaultRowHeight="14.25" customHeight="1"/>
  <cols>
    <col min="1" max="1" width="24.625" style="86" customWidth="1"/>
    <col min="2" max="2" width="39.125" style="86" customWidth="1"/>
    <col min="3" max="8" width="14.625" style="86" customWidth="1"/>
    <col min="9" max="9" width="13.625" style="37" customWidth="1"/>
    <col min="10" max="14" width="14.625" style="86" customWidth="1"/>
    <col min="15" max="15" width="9.375" style="37" customWidth="1"/>
    <col min="16" max="16" width="11.125" style="37" customWidth="1"/>
    <col min="17" max="17" width="11.375" style="37" customWidth="1"/>
    <col min="18" max="18" width="12.375" style="37" customWidth="1"/>
    <col min="19" max="20" width="11.875" style="86" customWidth="1"/>
    <col min="21" max="21" width="9.375" style="37" customWidth="1"/>
    <col min="22" max="16384" width="9.375" style="37"/>
  </cols>
  <sheetData>
    <row r="1" customHeight="1" spans="1:20">
      <c r="A1" s="65"/>
      <c r="B1" s="65"/>
      <c r="C1" s="65"/>
      <c r="D1" s="65"/>
      <c r="E1" s="65"/>
      <c r="F1" s="65"/>
      <c r="G1" s="65"/>
      <c r="H1" s="65"/>
      <c r="I1" s="88"/>
      <c r="J1" s="65"/>
      <c r="K1" s="65"/>
      <c r="L1" s="65"/>
      <c r="M1" s="65"/>
      <c r="N1" s="65"/>
      <c r="O1" s="88"/>
      <c r="P1" s="88"/>
      <c r="Q1" s="88"/>
      <c r="R1" s="88"/>
      <c r="S1" s="117" t="s">
        <v>50</v>
      </c>
      <c r="T1" s="4" t="s">
        <v>50</v>
      </c>
    </row>
    <row r="2" ht="36" customHeight="1" spans="1:20">
      <c r="A2" s="259" t="s">
        <v>51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"/>
      <c r="O2" s="57"/>
      <c r="P2" s="57"/>
      <c r="Q2" s="57"/>
      <c r="R2" s="57"/>
      <c r="S2" s="5"/>
      <c r="T2" s="57"/>
    </row>
    <row r="3" ht="20.25" customHeight="1" spans="1:20">
      <c r="A3" s="40" t="s">
        <v>2</v>
      </c>
      <c r="B3" s="83"/>
      <c r="C3" s="83"/>
      <c r="D3" s="83"/>
      <c r="E3" s="83"/>
      <c r="F3" s="83"/>
      <c r="G3" s="83"/>
      <c r="H3" s="83"/>
      <c r="I3" s="73"/>
      <c r="J3" s="83"/>
      <c r="K3" s="83"/>
      <c r="L3" s="83"/>
      <c r="M3" s="83"/>
      <c r="N3" s="83"/>
      <c r="O3" s="73"/>
      <c r="P3" s="73"/>
      <c r="Q3" s="73"/>
      <c r="R3" s="73"/>
      <c r="S3" s="117" t="s">
        <v>3</v>
      </c>
      <c r="T3" s="277" t="s">
        <v>3</v>
      </c>
    </row>
    <row r="4" ht="18.75" customHeight="1" spans="1:20">
      <c r="A4" s="260" t="s">
        <v>52</v>
      </c>
      <c r="B4" s="261" t="s">
        <v>53</v>
      </c>
      <c r="C4" s="261" t="s">
        <v>54</v>
      </c>
      <c r="D4" s="262" t="s">
        <v>55</v>
      </c>
      <c r="E4" s="263"/>
      <c r="F4" s="263"/>
      <c r="G4" s="263"/>
      <c r="H4" s="263"/>
      <c r="I4" s="145"/>
      <c r="J4" s="263"/>
      <c r="K4" s="263"/>
      <c r="L4" s="263"/>
      <c r="M4" s="263"/>
      <c r="N4" s="271"/>
      <c r="O4" s="262" t="s">
        <v>44</v>
      </c>
      <c r="P4" s="262"/>
      <c r="Q4" s="262"/>
      <c r="R4" s="262"/>
      <c r="S4" s="263"/>
      <c r="T4" s="278"/>
    </row>
    <row r="5" ht="24.75" customHeight="1" spans="1:20">
      <c r="A5" s="264"/>
      <c r="B5" s="265"/>
      <c r="C5" s="265"/>
      <c r="D5" s="265" t="s">
        <v>56</v>
      </c>
      <c r="E5" s="265" t="s">
        <v>57</v>
      </c>
      <c r="F5" s="265" t="s">
        <v>58</v>
      </c>
      <c r="G5" s="265" t="s">
        <v>59</v>
      </c>
      <c r="H5" s="265" t="s">
        <v>60</v>
      </c>
      <c r="I5" s="272" t="s">
        <v>61</v>
      </c>
      <c r="J5" s="273"/>
      <c r="K5" s="273"/>
      <c r="L5" s="273"/>
      <c r="M5" s="273"/>
      <c r="N5" s="255"/>
      <c r="O5" s="274" t="s">
        <v>56</v>
      </c>
      <c r="P5" s="274" t="s">
        <v>57</v>
      </c>
      <c r="Q5" s="260" t="s">
        <v>58</v>
      </c>
      <c r="R5" s="261" t="s">
        <v>59</v>
      </c>
      <c r="S5" s="256" t="s">
        <v>60</v>
      </c>
      <c r="T5" s="261" t="s">
        <v>61</v>
      </c>
    </row>
    <row r="6" ht="24.75" customHeight="1" spans="1:20">
      <c r="A6" s="236"/>
      <c r="B6" s="266"/>
      <c r="C6" s="266"/>
      <c r="D6" s="266"/>
      <c r="E6" s="266"/>
      <c r="F6" s="266"/>
      <c r="G6" s="266"/>
      <c r="H6" s="266"/>
      <c r="I6" s="22" t="s">
        <v>56</v>
      </c>
      <c r="J6" s="275" t="s">
        <v>62</v>
      </c>
      <c r="K6" s="275" t="s">
        <v>63</v>
      </c>
      <c r="L6" s="275" t="s">
        <v>64</v>
      </c>
      <c r="M6" s="275" t="s">
        <v>65</v>
      </c>
      <c r="N6" s="275" t="s">
        <v>66</v>
      </c>
      <c r="O6" s="276"/>
      <c r="P6" s="276"/>
      <c r="Q6" s="279"/>
      <c r="R6" s="276"/>
      <c r="S6" s="266"/>
      <c r="T6" s="266"/>
    </row>
    <row r="7" ht="16.5" customHeight="1" spans="1:20">
      <c r="A7" s="232">
        <v>1</v>
      </c>
      <c r="B7" s="21">
        <v>2</v>
      </c>
      <c r="C7" s="21">
        <v>3</v>
      </c>
      <c r="D7" s="21">
        <v>4</v>
      </c>
      <c r="E7" s="267">
        <v>5</v>
      </c>
      <c r="F7" s="268">
        <v>6</v>
      </c>
      <c r="G7" s="268">
        <v>7</v>
      </c>
      <c r="H7" s="267">
        <v>8</v>
      </c>
      <c r="I7" s="267">
        <v>9</v>
      </c>
      <c r="J7" s="268">
        <v>10</v>
      </c>
      <c r="K7" s="268">
        <v>11</v>
      </c>
      <c r="L7" s="267">
        <v>12</v>
      </c>
      <c r="M7" s="267">
        <v>13</v>
      </c>
      <c r="N7" s="268">
        <v>14</v>
      </c>
      <c r="O7" s="268">
        <v>15</v>
      </c>
      <c r="P7" s="267">
        <v>16</v>
      </c>
      <c r="Q7" s="280">
        <v>17</v>
      </c>
      <c r="R7" s="281">
        <v>18</v>
      </c>
      <c r="S7" s="281">
        <v>19</v>
      </c>
      <c r="T7" s="281">
        <v>20</v>
      </c>
    </row>
    <row r="8" ht="16.5" customHeight="1" spans="1:20">
      <c r="A8" s="30" t="s">
        <v>67</v>
      </c>
      <c r="B8" s="30" t="s">
        <v>68</v>
      </c>
      <c r="C8" s="148">
        <v>56676.165378</v>
      </c>
      <c r="D8" s="148">
        <v>56676.165378</v>
      </c>
      <c r="E8" s="127">
        <v>17228.845378</v>
      </c>
      <c r="F8" s="127">
        <v>38597.5</v>
      </c>
      <c r="G8" s="127"/>
      <c r="H8" s="127"/>
      <c r="I8" s="127">
        <v>849.82</v>
      </c>
      <c r="J8" s="127"/>
      <c r="K8" s="127"/>
      <c r="L8" s="127">
        <v>209</v>
      </c>
      <c r="M8" s="127"/>
      <c r="N8" s="127">
        <v>640.82</v>
      </c>
      <c r="O8" s="127"/>
      <c r="P8" s="127"/>
      <c r="Q8" s="282"/>
      <c r="R8" s="122" t="s">
        <v>45</v>
      </c>
      <c r="S8" s="101"/>
      <c r="T8" s="99"/>
    </row>
    <row r="9" ht="16.5" customHeight="1" spans="1:20">
      <c r="A9" s="30" t="s">
        <v>69</v>
      </c>
      <c r="B9" s="30" t="s">
        <v>70</v>
      </c>
      <c r="C9" s="148">
        <v>48785.574739</v>
      </c>
      <c r="D9" s="148">
        <v>48785.574739</v>
      </c>
      <c r="E9" s="127">
        <v>9768.074739</v>
      </c>
      <c r="F9" s="127">
        <v>38597.5</v>
      </c>
      <c r="G9" s="127"/>
      <c r="H9" s="127"/>
      <c r="I9" s="127">
        <v>420</v>
      </c>
      <c r="J9" s="127"/>
      <c r="K9" s="127"/>
      <c r="L9" s="127"/>
      <c r="M9" s="127"/>
      <c r="N9" s="127">
        <v>420</v>
      </c>
      <c r="O9" s="127"/>
      <c r="P9" s="127"/>
      <c r="Q9" s="282"/>
      <c r="R9" s="122"/>
      <c r="S9" s="123"/>
      <c r="T9" s="123"/>
    </row>
    <row r="10" ht="16.5" customHeight="1" spans="1:20">
      <c r="A10" s="30" t="s">
        <v>71</v>
      </c>
      <c r="B10" s="30" t="s">
        <v>72</v>
      </c>
      <c r="C10" s="148">
        <v>598.837007</v>
      </c>
      <c r="D10" s="148">
        <v>598.837007</v>
      </c>
      <c r="E10" s="127">
        <v>586.837007</v>
      </c>
      <c r="F10" s="127"/>
      <c r="G10" s="127"/>
      <c r="H10" s="127"/>
      <c r="I10" s="127">
        <v>12</v>
      </c>
      <c r="J10" s="127"/>
      <c r="K10" s="127"/>
      <c r="L10" s="127"/>
      <c r="M10" s="127"/>
      <c r="N10" s="127">
        <v>12</v>
      </c>
      <c r="O10" s="127"/>
      <c r="P10" s="127"/>
      <c r="Q10" s="282"/>
      <c r="R10" s="122"/>
      <c r="S10" s="123"/>
      <c r="T10" s="123"/>
    </row>
    <row r="11" ht="16.5" customHeight="1" spans="1:20">
      <c r="A11" s="30" t="s">
        <v>73</v>
      </c>
      <c r="B11" s="30" t="s">
        <v>74</v>
      </c>
      <c r="C11" s="148">
        <v>71.858423</v>
      </c>
      <c r="D11" s="148">
        <v>71.858423</v>
      </c>
      <c r="E11" s="127">
        <v>71.858423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282"/>
      <c r="R11" s="122"/>
      <c r="S11" s="123"/>
      <c r="T11" s="123"/>
    </row>
    <row r="12" ht="16.5" customHeight="1" spans="1:20">
      <c r="A12" s="30" t="s">
        <v>75</v>
      </c>
      <c r="B12" s="30" t="s">
        <v>76</v>
      </c>
      <c r="C12" s="148">
        <v>277.996808</v>
      </c>
      <c r="D12" s="148">
        <v>277.996808</v>
      </c>
      <c r="E12" s="127">
        <v>237.996808</v>
      </c>
      <c r="F12" s="127"/>
      <c r="G12" s="127"/>
      <c r="H12" s="127"/>
      <c r="I12" s="127">
        <v>40</v>
      </c>
      <c r="J12" s="127"/>
      <c r="K12" s="127"/>
      <c r="L12" s="127"/>
      <c r="M12" s="127"/>
      <c r="N12" s="127">
        <v>40</v>
      </c>
      <c r="O12" s="127"/>
      <c r="P12" s="127"/>
      <c r="Q12" s="282"/>
      <c r="R12" s="122"/>
      <c r="S12" s="123"/>
      <c r="T12" s="123"/>
    </row>
    <row r="13" ht="16.5" customHeight="1" spans="1:20">
      <c r="A13" s="30" t="s">
        <v>77</v>
      </c>
      <c r="B13" s="30" t="s">
        <v>78</v>
      </c>
      <c r="C13" s="148">
        <v>849.546185</v>
      </c>
      <c r="D13" s="148">
        <v>849.546185</v>
      </c>
      <c r="E13" s="127">
        <v>746.726185</v>
      </c>
      <c r="F13" s="127"/>
      <c r="G13" s="127"/>
      <c r="H13" s="127"/>
      <c r="I13" s="127">
        <v>102.82</v>
      </c>
      <c r="J13" s="127"/>
      <c r="K13" s="127"/>
      <c r="L13" s="127"/>
      <c r="M13" s="127"/>
      <c r="N13" s="127">
        <v>102.82</v>
      </c>
      <c r="O13" s="127"/>
      <c r="P13" s="127"/>
      <c r="Q13" s="282"/>
      <c r="R13" s="122"/>
      <c r="S13" s="123"/>
      <c r="T13" s="123"/>
    </row>
    <row r="14" ht="16.5" customHeight="1" spans="1:20">
      <c r="A14" s="30" t="s">
        <v>79</v>
      </c>
      <c r="B14" s="30" t="s">
        <v>80</v>
      </c>
      <c r="C14" s="148">
        <v>6092.352216</v>
      </c>
      <c r="D14" s="148">
        <v>6092.352216</v>
      </c>
      <c r="E14" s="127">
        <v>5817.352216</v>
      </c>
      <c r="F14" s="127"/>
      <c r="G14" s="127"/>
      <c r="H14" s="127"/>
      <c r="I14" s="127">
        <v>275</v>
      </c>
      <c r="J14" s="127"/>
      <c r="K14" s="127"/>
      <c r="L14" s="127">
        <v>209</v>
      </c>
      <c r="M14" s="127"/>
      <c r="N14" s="127">
        <v>66</v>
      </c>
      <c r="O14" s="127"/>
      <c r="P14" s="127"/>
      <c r="Q14" s="282"/>
      <c r="R14" s="122"/>
      <c r="S14" s="123"/>
      <c r="T14" s="123"/>
    </row>
    <row r="15" ht="16.5" customHeight="1" spans="1:20">
      <c r="A15" s="269" t="s">
        <v>54</v>
      </c>
      <c r="B15" s="270"/>
      <c r="C15" s="127">
        <v>56676.165378</v>
      </c>
      <c r="D15" s="127">
        <v>56676.165378</v>
      </c>
      <c r="E15" s="127">
        <v>17228.845378</v>
      </c>
      <c r="F15" s="127">
        <v>38597.5</v>
      </c>
      <c r="G15" s="127"/>
      <c r="H15" s="127"/>
      <c r="I15" s="127">
        <v>849.82</v>
      </c>
      <c r="J15" s="127"/>
      <c r="K15" s="127"/>
      <c r="L15" s="127">
        <v>209</v>
      </c>
      <c r="M15" s="127"/>
      <c r="N15" s="127">
        <v>640.82</v>
      </c>
      <c r="O15" s="127"/>
      <c r="P15" s="127"/>
      <c r="Q15" s="282"/>
      <c r="R15" s="99" t="s">
        <v>45</v>
      </c>
      <c r="S15" s="99"/>
      <c r="T15" s="9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5:B1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C26" sqref="C26"/>
    </sheetView>
  </sheetViews>
  <sheetFormatPr defaultColWidth="10.625" defaultRowHeight="14.25" customHeight="1" outlineLevelCol="6"/>
  <cols>
    <col min="1" max="1" width="41.125" style="1" customWidth="1"/>
    <col min="2" max="2" width="32.625" style="1" customWidth="1"/>
    <col min="3" max="3" width="50.125" style="1" customWidth="1"/>
    <col min="4" max="4" width="32.625" style="1" customWidth="1"/>
    <col min="5" max="7" width="27.875" style="1" customWidth="1"/>
    <col min="8" max="8" width="10.625" style="1" customWidth="1"/>
    <col min="9" max="16384" width="10.625" style="1"/>
  </cols>
  <sheetData>
    <row r="1" ht="13.5" customHeight="1" spans="4:7">
      <c r="D1" s="2"/>
      <c r="E1" s="3"/>
      <c r="F1" s="3"/>
      <c r="G1" s="4" t="s">
        <v>1030</v>
      </c>
    </row>
    <row r="2" ht="27.75" customHeight="1" spans="1:7">
      <c r="A2" s="5" t="s">
        <v>1031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404</v>
      </c>
    </row>
    <row r="4" ht="21.75" customHeight="1" spans="1:7">
      <c r="A4" s="10" t="s">
        <v>413</v>
      </c>
      <c r="B4" s="10" t="s">
        <v>614</v>
      </c>
      <c r="C4" s="10" t="s">
        <v>415</v>
      </c>
      <c r="D4" s="11" t="s">
        <v>1032</v>
      </c>
      <c r="E4" s="12" t="s">
        <v>57</v>
      </c>
      <c r="F4" s="13"/>
      <c r="G4" s="14"/>
    </row>
    <row r="5" ht="21.75" customHeight="1" spans="1:7">
      <c r="A5" s="15"/>
      <c r="B5" s="15"/>
      <c r="C5" s="15"/>
      <c r="D5" s="16"/>
      <c r="E5" s="17" t="s">
        <v>1033</v>
      </c>
      <c r="F5" s="11" t="s">
        <v>1034</v>
      </c>
      <c r="G5" s="11" t="s">
        <v>1035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68</v>
      </c>
      <c r="B8" s="24" t="s">
        <v>1036</v>
      </c>
      <c r="C8" s="23" t="s">
        <v>623</v>
      </c>
      <c r="D8" s="23" t="s">
        <v>1037</v>
      </c>
      <c r="E8" s="25">
        <v>38597.5</v>
      </c>
      <c r="F8" s="25">
        <v>28981.24</v>
      </c>
      <c r="G8" s="25">
        <v>28981.24</v>
      </c>
    </row>
    <row r="9" ht="17.25" customHeight="1" spans="1:7">
      <c r="A9" s="23" t="s">
        <v>68</v>
      </c>
      <c r="B9" s="24" t="s">
        <v>1036</v>
      </c>
      <c r="C9" s="23" t="s">
        <v>626</v>
      </c>
      <c r="D9" s="23" t="s">
        <v>1037</v>
      </c>
      <c r="E9" s="25">
        <v>1070.67</v>
      </c>
      <c r="F9" s="25">
        <v>9073.6</v>
      </c>
      <c r="G9" s="25">
        <v>892.22</v>
      </c>
    </row>
    <row r="10" ht="17.25" customHeight="1" spans="1:7">
      <c r="A10" s="23" t="s">
        <v>68</v>
      </c>
      <c r="B10" s="24" t="s">
        <v>1038</v>
      </c>
      <c r="C10" s="23" t="s">
        <v>629</v>
      </c>
      <c r="D10" s="23" t="s">
        <v>1037</v>
      </c>
      <c r="E10" s="25">
        <v>6000</v>
      </c>
      <c r="F10" s="25">
        <v>6244.69</v>
      </c>
      <c r="G10" s="25">
        <v>6556.92</v>
      </c>
    </row>
    <row r="11" ht="17.25" customHeight="1" spans="1:7">
      <c r="A11" s="23" t="s">
        <v>68</v>
      </c>
      <c r="B11" s="24" t="s">
        <v>1036</v>
      </c>
      <c r="C11" s="23" t="s">
        <v>634</v>
      </c>
      <c r="D11" s="23" t="s">
        <v>1037</v>
      </c>
      <c r="E11" s="25">
        <v>1346.95</v>
      </c>
      <c r="F11" s="25"/>
      <c r="G11" s="25"/>
    </row>
    <row r="12" ht="17.25" customHeight="1" spans="1:7">
      <c r="A12" s="23" t="s">
        <v>68</v>
      </c>
      <c r="B12" s="24" t="s">
        <v>1038</v>
      </c>
      <c r="C12" s="23" t="s">
        <v>636</v>
      </c>
      <c r="D12" s="23" t="s">
        <v>1037</v>
      </c>
      <c r="E12" s="25">
        <v>20</v>
      </c>
      <c r="F12" s="25">
        <v>20</v>
      </c>
      <c r="G12" s="25">
        <v>20</v>
      </c>
    </row>
    <row r="13" ht="17.25" customHeight="1" spans="1:7">
      <c r="A13" s="23" t="s">
        <v>68</v>
      </c>
      <c r="B13" s="24" t="s">
        <v>1036</v>
      </c>
      <c r="C13" s="23" t="s">
        <v>638</v>
      </c>
      <c r="D13" s="23" t="s">
        <v>1037</v>
      </c>
      <c r="E13" s="25">
        <v>20</v>
      </c>
      <c r="F13" s="25">
        <v>20</v>
      </c>
      <c r="G13" s="25">
        <v>20</v>
      </c>
    </row>
    <row r="14" ht="17.25" customHeight="1" spans="1:7">
      <c r="A14" s="23" t="s">
        <v>68</v>
      </c>
      <c r="B14" s="24" t="s">
        <v>1036</v>
      </c>
      <c r="C14" s="23" t="s">
        <v>641</v>
      </c>
      <c r="D14" s="23" t="s">
        <v>1037</v>
      </c>
      <c r="E14" s="25">
        <v>312.74</v>
      </c>
      <c r="F14" s="25">
        <v>313.71</v>
      </c>
      <c r="G14" s="25">
        <v>6742.29</v>
      </c>
    </row>
    <row r="15" ht="17.25" customHeight="1" spans="1:7">
      <c r="A15" s="23" t="s">
        <v>608</v>
      </c>
      <c r="B15" s="23" t="s">
        <v>1039</v>
      </c>
      <c r="C15" s="23" t="s">
        <v>654</v>
      </c>
      <c r="D15" s="23" t="s">
        <v>1037</v>
      </c>
      <c r="E15" s="25">
        <v>140</v>
      </c>
      <c r="F15" s="25">
        <v>150</v>
      </c>
      <c r="G15" s="25">
        <v>160</v>
      </c>
    </row>
    <row r="16" ht="18.75" customHeight="1" spans="1:7">
      <c r="A16" s="26" t="s">
        <v>54</v>
      </c>
      <c r="B16" s="27"/>
      <c r="C16" s="27"/>
      <c r="D16" s="28"/>
      <c r="E16" s="25">
        <f>SUM(E8:E15)</f>
        <v>47507.86</v>
      </c>
      <c r="F16" s="25">
        <f>SUM(F8:F15)</f>
        <v>44803.24</v>
      </c>
      <c r="G16" s="25">
        <f>SUM(G8:G15)</f>
        <v>43372.67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8"/>
  <sheetViews>
    <sheetView workbookViewId="0">
      <pane ySplit="6" topLeftCell="A29" activePane="bottomLeft" state="frozen"/>
      <selection/>
      <selection pane="bottomLeft" activeCell="G39" sqref="G39"/>
    </sheetView>
  </sheetViews>
  <sheetFormatPr defaultColWidth="10.625" defaultRowHeight="14.25" customHeight="1"/>
  <cols>
    <col min="1" max="1" width="23.875" style="86" customWidth="1"/>
    <col min="2" max="2" width="36.5" style="86" customWidth="1"/>
    <col min="3" max="3" width="22" style="86" customWidth="1"/>
    <col min="4" max="4" width="24.5" style="86" customWidth="1"/>
    <col min="5" max="5" width="22" style="86" customWidth="1"/>
    <col min="6" max="6" width="23.5" style="86" customWidth="1"/>
    <col min="7" max="7" width="22" style="86" customWidth="1"/>
    <col min="8" max="8" width="23.125" style="86" customWidth="1"/>
    <col min="9" max="9" width="24.875" style="86" customWidth="1"/>
    <col min="10" max="10" width="18.125" style="86" customWidth="1"/>
    <col min="11" max="11" width="19.125" style="86" customWidth="1"/>
    <col min="12" max="12" width="15.875" style="86" customWidth="1"/>
    <col min="13" max="17" width="22" style="86" customWidth="1"/>
    <col min="18" max="18" width="10.625" style="86" customWidth="1"/>
    <col min="19" max="16384" width="10.625" style="86"/>
  </cols>
  <sheetData>
    <row r="1" ht="15.75" customHeight="1" spans="1:17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38" t="s">
        <v>81</v>
      </c>
    </row>
    <row r="2" ht="28.5" customHeight="1" spans="1:17">
      <c r="A2" s="5" t="s">
        <v>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50" t="s">
        <v>2</v>
      </c>
      <c r="B3" s="70"/>
      <c r="C3" s="71"/>
      <c r="D3" s="83"/>
      <c r="E3" s="71"/>
      <c r="F3" s="83"/>
      <c r="G3" s="71"/>
      <c r="H3" s="83"/>
      <c r="I3" s="83"/>
      <c r="J3" s="83"/>
      <c r="K3" s="71"/>
      <c r="L3" s="83"/>
      <c r="M3" s="71"/>
      <c r="N3" s="71"/>
      <c r="O3" s="83"/>
      <c r="P3" s="83"/>
      <c r="Q3" s="38" t="s">
        <v>3</v>
      </c>
    </row>
    <row r="4" ht="17.25" customHeight="1" spans="1:17">
      <c r="A4" s="11" t="s">
        <v>83</v>
      </c>
      <c r="B4" s="91" t="s">
        <v>84</v>
      </c>
      <c r="C4" s="171" t="s">
        <v>54</v>
      </c>
      <c r="D4" s="13" t="s">
        <v>85</v>
      </c>
      <c r="E4" s="14"/>
      <c r="F4" s="13" t="s">
        <v>86</v>
      </c>
      <c r="G4" s="14"/>
      <c r="H4" s="251" t="s">
        <v>57</v>
      </c>
      <c r="I4" s="256" t="s">
        <v>58</v>
      </c>
      <c r="J4" s="91" t="s">
        <v>87</v>
      </c>
      <c r="K4" s="92" t="s">
        <v>59</v>
      </c>
      <c r="L4" s="13" t="s">
        <v>61</v>
      </c>
      <c r="M4" s="43"/>
      <c r="N4" s="43"/>
      <c r="O4" s="43"/>
      <c r="P4" s="43"/>
      <c r="Q4" s="44"/>
    </row>
    <row r="5" ht="26.25" customHeight="1" spans="1:17">
      <c r="A5" s="20"/>
      <c r="B5" s="120"/>
      <c r="C5" s="120"/>
      <c r="D5" s="120" t="s">
        <v>54</v>
      </c>
      <c r="E5" s="120" t="s">
        <v>88</v>
      </c>
      <c r="F5" s="120" t="s">
        <v>54</v>
      </c>
      <c r="G5" s="121" t="s">
        <v>88</v>
      </c>
      <c r="H5" s="120"/>
      <c r="I5" s="120"/>
      <c r="J5" s="120"/>
      <c r="K5" s="121"/>
      <c r="L5" s="120" t="s">
        <v>56</v>
      </c>
      <c r="M5" s="96" t="s">
        <v>89</v>
      </c>
      <c r="N5" s="96" t="s">
        <v>90</v>
      </c>
      <c r="O5" s="96" t="s">
        <v>91</v>
      </c>
      <c r="P5" s="96" t="s">
        <v>92</v>
      </c>
      <c r="Q5" s="96" t="s">
        <v>93</v>
      </c>
    </row>
    <row r="6" ht="16.5" customHeight="1" spans="1:17">
      <c r="A6" s="20">
        <v>1</v>
      </c>
      <c r="B6" s="120">
        <v>2</v>
      </c>
      <c r="C6" s="120">
        <v>3</v>
      </c>
      <c r="D6" s="120">
        <v>4</v>
      </c>
      <c r="E6" s="252">
        <v>5</v>
      </c>
      <c r="F6" s="253">
        <v>6</v>
      </c>
      <c r="G6" s="252">
        <v>7</v>
      </c>
      <c r="H6" s="253">
        <v>8</v>
      </c>
      <c r="I6" s="252">
        <v>9</v>
      </c>
      <c r="J6" s="252">
        <v>10</v>
      </c>
      <c r="K6" s="252">
        <v>11</v>
      </c>
      <c r="L6" s="252">
        <v>12</v>
      </c>
      <c r="M6" s="257">
        <v>13</v>
      </c>
      <c r="N6" s="258">
        <v>14</v>
      </c>
      <c r="O6" s="258">
        <v>15</v>
      </c>
      <c r="P6" s="258">
        <v>16</v>
      </c>
      <c r="Q6" s="258">
        <v>17</v>
      </c>
    </row>
    <row r="7" ht="20.25" customHeight="1" spans="1:17">
      <c r="A7" s="97" t="s">
        <v>94</v>
      </c>
      <c r="B7" s="98" t="s">
        <v>95</v>
      </c>
      <c r="C7" s="126">
        <v>794.523569</v>
      </c>
      <c r="D7" s="126">
        <v>772.774769</v>
      </c>
      <c r="E7" s="126">
        <v>772.774769</v>
      </c>
      <c r="F7" s="122"/>
      <c r="G7" s="122"/>
      <c r="H7" s="122">
        <v>794.523569</v>
      </c>
      <c r="I7" s="122"/>
      <c r="J7" s="122"/>
      <c r="K7" s="122"/>
      <c r="L7" s="126"/>
      <c r="M7" s="126"/>
      <c r="N7" s="126"/>
      <c r="O7" s="122"/>
      <c r="P7" s="126"/>
      <c r="Q7" s="126"/>
    </row>
    <row r="8" ht="20.25" customHeight="1" spans="1:17">
      <c r="A8" s="97" t="s">
        <v>96</v>
      </c>
      <c r="B8" s="98" t="s">
        <v>97</v>
      </c>
      <c r="C8" s="126">
        <v>768.968653</v>
      </c>
      <c r="D8" s="126">
        <v>768.968653</v>
      </c>
      <c r="E8" s="126">
        <v>768.968653</v>
      </c>
      <c r="F8" s="122"/>
      <c r="G8" s="122"/>
      <c r="H8" s="122">
        <v>768.968653</v>
      </c>
      <c r="I8" s="122"/>
      <c r="J8" s="122"/>
      <c r="K8" s="122"/>
      <c r="L8" s="126"/>
      <c r="M8" s="126"/>
      <c r="N8" s="126"/>
      <c r="O8" s="122"/>
      <c r="P8" s="126"/>
      <c r="Q8" s="126"/>
    </row>
    <row r="9" s="86" customFormat="1" ht="20.25" customHeight="1" spans="1:17">
      <c r="A9" s="97" t="s">
        <v>98</v>
      </c>
      <c r="B9" s="98" t="s">
        <v>99</v>
      </c>
      <c r="C9" s="126">
        <v>6.051551</v>
      </c>
      <c r="D9" s="126">
        <v>6.051551</v>
      </c>
      <c r="E9" s="126">
        <v>6.051551</v>
      </c>
      <c r="F9" s="122"/>
      <c r="G9" s="122"/>
      <c r="H9" s="122">
        <v>6.051551</v>
      </c>
      <c r="I9" s="122"/>
      <c r="J9" s="122"/>
      <c r="K9" s="122"/>
      <c r="L9" s="126"/>
      <c r="M9" s="126"/>
      <c r="N9" s="126"/>
      <c r="O9" s="122"/>
      <c r="P9" s="126"/>
      <c r="Q9" s="126"/>
    </row>
    <row r="10" s="86" customFormat="1" ht="20.25" customHeight="1" spans="1:17">
      <c r="A10" s="97" t="s">
        <v>100</v>
      </c>
      <c r="B10" s="98" t="s">
        <v>101</v>
      </c>
      <c r="C10" s="126">
        <v>54.868005</v>
      </c>
      <c r="D10" s="126">
        <v>54.868005</v>
      </c>
      <c r="E10" s="126">
        <v>54.868005</v>
      </c>
      <c r="F10" s="122"/>
      <c r="G10" s="122"/>
      <c r="H10" s="122">
        <v>54.868005</v>
      </c>
      <c r="I10" s="122"/>
      <c r="J10" s="122"/>
      <c r="K10" s="122"/>
      <c r="L10" s="126"/>
      <c r="M10" s="126"/>
      <c r="N10" s="126"/>
      <c r="O10" s="122"/>
      <c r="P10" s="126"/>
      <c r="Q10" s="126"/>
    </row>
    <row r="11" ht="20.25" customHeight="1" spans="1:17">
      <c r="A11" s="97" t="s">
        <v>102</v>
      </c>
      <c r="B11" s="98" t="s">
        <v>103</v>
      </c>
      <c r="C11" s="126">
        <v>661.350274</v>
      </c>
      <c r="D11" s="126">
        <v>661.350274</v>
      </c>
      <c r="E11" s="126">
        <v>661.350274</v>
      </c>
      <c r="F11" s="122"/>
      <c r="G11" s="122"/>
      <c r="H11" s="122">
        <v>661.350274</v>
      </c>
      <c r="I11" s="122"/>
      <c r="J11" s="122"/>
      <c r="K11" s="122"/>
      <c r="L11" s="126"/>
      <c r="M11" s="126"/>
      <c r="N11" s="126"/>
      <c r="O11" s="122"/>
      <c r="P11" s="126"/>
      <c r="Q11" s="126"/>
    </row>
    <row r="12" ht="20.25" customHeight="1" spans="1:17">
      <c r="A12" s="97" t="s">
        <v>104</v>
      </c>
      <c r="B12" s="98" t="s">
        <v>105</v>
      </c>
      <c r="C12" s="126">
        <v>46.698823</v>
      </c>
      <c r="D12" s="126">
        <v>46.698823</v>
      </c>
      <c r="E12" s="126">
        <v>46.698823</v>
      </c>
      <c r="F12" s="122"/>
      <c r="G12" s="122"/>
      <c r="H12" s="122">
        <v>46.698823</v>
      </c>
      <c r="I12" s="122"/>
      <c r="J12" s="122"/>
      <c r="K12" s="122"/>
      <c r="L12" s="126"/>
      <c r="M12" s="126"/>
      <c r="N12" s="126"/>
      <c r="O12" s="122"/>
      <c r="P12" s="126"/>
      <c r="Q12" s="126"/>
    </row>
    <row r="13" ht="20.25" customHeight="1" spans="1:17">
      <c r="A13" s="97" t="s">
        <v>106</v>
      </c>
      <c r="B13" s="98" t="s">
        <v>107</v>
      </c>
      <c r="C13" s="126">
        <v>21.7488</v>
      </c>
      <c r="D13" s="126">
        <v>21.7488</v>
      </c>
      <c r="E13" s="126">
        <v>21.7488</v>
      </c>
      <c r="F13" s="122"/>
      <c r="G13" s="122"/>
      <c r="H13" s="122">
        <v>21.7488</v>
      </c>
      <c r="I13" s="122"/>
      <c r="J13" s="122"/>
      <c r="K13" s="122"/>
      <c r="L13" s="126"/>
      <c r="M13" s="126"/>
      <c r="N13" s="126"/>
      <c r="O13" s="122"/>
      <c r="P13" s="126"/>
      <c r="Q13" s="126"/>
    </row>
    <row r="14" ht="20.25" customHeight="1" spans="1:17">
      <c r="A14" s="97" t="s">
        <v>108</v>
      </c>
      <c r="B14" s="98" t="s">
        <v>109</v>
      </c>
      <c r="C14" s="126">
        <v>21.7488</v>
      </c>
      <c r="D14" s="126">
        <v>21.7488</v>
      </c>
      <c r="E14" s="126">
        <v>21.7488</v>
      </c>
      <c r="F14" s="122"/>
      <c r="G14" s="122"/>
      <c r="H14" s="122">
        <v>21.7488</v>
      </c>
      <c r="I14" s="122"/>
      <c r="J14" s="122"/>
      <c r="K14" s="122"/>
      <c r="L14" s="126"/>
      <c r="M14" s="126"/>
      <c r="N14" s="126"/>
      <c r="O14" s="122"/>
      <c r="P14" s="126"/>
      <c r="Q14" s="126"/>
    </row>
    <row r="15" ht="20.25" customHeight="1" spans="1:17">
      <c r="A15" s="97" t="s">
        <v>110</v>
      </c>
      <c r="B15" s="98" t="s">
        <v>111</v>
      </c>
      <c r="C15" s="126">
        <v>3.806116</v>
      </c>
      <c r="D15" s="126">
        <v>3.806116</v>
      </c>
      <c r="E15" s="126">
        <v>3.806116</v>
      </c>
      <c r="F15" s="122"/>
      <c r="G15" s="122"/>
      <c r="H15" s="122">
        <v>3.806116</v>
      </c>
      <c r="I15" s="122"/>
      <c r="J15" s="122"/>
      <c r="K15" s="122"/>
      <c r="L15" s="126"/>
      <c r="M15" s="126"/>
      <c r="N15" s="126"/>
      <c r="O15" s="122"/>
      <c r="P15" s="126"/>
      <c r="Q15" s="126"/>
    </row>
    <row r="16" ht="20.25" customHeight="1" spans="1:17">
      <c r="A16" s="97" t="s">
        <v>112</v>
      </c>
      <c r="B16" s="98" t="s">
        <v>113</v>
      </c>
      <c r="C16" s="126">
        <v>3.806116</v>
      </c>
      <c r="D16" s="126">
        <v>3.806116</v>
      </c>
      <c r="E16" s="126">
        <v>3.806116</v>
      </c>
      <c r="F16" s="122"/>
      <c r="G16" s="122"/>
      <c r="H16" s="122">
        <v>3.806116</v>
      </c>
      <c r="I16" s="122"/>
      <c r="J16" s="122"/>
      <c r="K16" s="122"/>
      <c r="L16" s="126"/>
      <c r="M16" s="126"/>
      <c r="N16" s="126"/>
      <c r="O16" s="122"/>
      <c r="P16" s="126"/>
      <c r="Q16" s="126"/>
    </row>
    <row r="17" ht="20.25" customHeight="1" spans="1:17">
      <c r="A17" s="97" t="s">
        <v>114</v>
      </c>
      <c r="B17" s="98" t="s">
        <v>115</v>
      </c>
      <c r="C17" s="126">
        <v>490.549363</v>
      </c>
      <c r="D17" s="126">
        <v>490.549363</v>
      </c>
      <c r="E17" s="126">
        <v>490.549363</v>
      </c>
      <c r="F17" s="122"/>
      <c r="G17" s="122"/>
      <c r="H17" s="122">
        <v>490.549363</v>
      </c>
      <c r="I17" s="122"/>
      <c r="J17" s="122"/>
      <c r="K17" s="122"/>
      <c r="L17" s="126"/>
      <c r="M17" s="126"/>
      <c r="N17" s="126"/>
      <c r="O17" s="122"/>
      <c r="P17" s="126"/>
      <c r="Q17" s="126"/>
    </row>
    <row r="18" ht="20.25" customHeight="1" spans="1:17">
      <c r="A18" s="97" t="s">
        <v>116</v>
      </c>
      <c r="B18" s="98" t="s">
        <v>117</v>
      </c>
      <c r="C18" s="126">
        <v>490.549363</v>
      </c>
      <c r="D18" s="126">
        <v>490.549363</v>
      </c>
      <c r="E18" s="126">
        <v>490.549363</v>
      </c>
      <c r="F18" s="122"/>
      <c r="G18" s="122"/>
      <c r="H18" s="122">
        <v>490.549363</v>
      </c>
      <c r="I18" s="122"/>
      <c r="J18" s="122"/>
      <c r="K18" s="122"/>
      <c r="L18" s="126"/>
      <c r="M18" s="126"/>
      <c r="N18" s="126"/>
      <c r="O18" s="122"/>
      <c r="P18" s="126"/>
      <c r="Q18" s="126"/>
    </row>
    <row r="19" ht="20.25" customHeight="1" spans="1:17">
      <c r="A19" s="97" t="s">
        <v>118</v>
      </c>
      <c r="B19" s="98" t="s">
        <v>119</v>
      </c>
      <c r="C19" s="126">
        <v>230.751259</v>
      </c>
      <c r="D19" s="126">
        <v>230.751259</v>
      </c>
      <c r="E19" s="126">
        <v>230.751259</v>
      </c>
      <c r="F19" s="122"/>
      <c r="G19" s="122"/>
      <c r="H19" s="122">
        <v>230.751259</v>
      </c>
      <c r="I19" s="122"/>
      <c r="J19" s="122"/>
      <c r="K19" s="122"/>
      <c r="L19" s="126"/>
      <c r="M19" s="126"/>
      <c r="N19" s="126"/>
      <c r="O19" s="122"/>
      <c r="P19" s="126"/>
      <c r="Q19" s="126"/>
    </row>
    <row r="20" ht="20.25" customHeight="1" spans="1:17">
      <c r="A20" s="97" t="s">
        <v>120</v>
      </c>
      <c r="B20" s="98" t="s">
        <v>121</v>
      </c>
      <c r="C20" s="126">
        <v>36.973694</v>
      </c>
      <c r="D20" s="126">
        <v>36.973694</v>
      </c>
      <c r="E20" s="126">
        <v>36.973694</v>
      </c>
      <c r="F20" s="122"/>
      <c r="G20" s="122"/>
      <c r="H20" s="122">
        <v>36.973694</v>
      </c>
      <c r="I20" s="122"/>
      <c r="J20" s="122"/>
      <c r="K20" s="122"/>
      <c r="L20" s="126"/>
      <c r="M20" s="126"/>
      <c r="N20" s="126"/>
      <c r="O20" s="122"/>
      <c r="P20" s="126"/>
      <c r="Q20" s="126"/>
    </row>
    <row r="21" ht="20.25" customHeight="1" spans="1:17">
      <c r="A21" s="97" t="s">
        <v>122</v>
      </c>
      <c r="B21" s="98" t="s">
        <v>123</v>
      </c>
      <c r="C21" s="126">
        <v>179.981467</v>
      </c>
      <c r="D21" s="126">
        <v>179.981467</v>
      </c>
      <c r="E21" s="126">
        <v>179.981467</v>
      </c>
      <c r="F21" s="122"/>
      <c r="G21" s="122"/>
      <c r="H21" s="122">
        <v>179.981467</v>
      </c>
      <c r="I21" s="122"/>
      <c r="J21" s="122"/>
      <c r="K21" s="122"/>
      <c r="L21" s="126"/>
      <c r="M21" s="126"/>
      <c r="N21" s="126"/>
      <c r="O21" s="122"/>
      <c r="P21" s="126"/>
      <c r="Q21" s="126"/>
    </row>
    <row r="22" s="86" customFormat="1" ht="20.25" customHeight="1" spans="1:17">
      <c r="A22" s="97" t="s">
        <v>124</v>
      </c>
      <c r="B22" s="98" t="s">
        <v>125</v>
      </c>
      <c r="C22" s="126">
        <v>42.842943</v>
      </c>
      <c r="D22" s="126">
        <v>42.842943</v>
      </c>
      <c r="E22" s="126">
        <v>42.842943</v>
      </c>
      <c r="F22" s="122"/>
      <c r="G22" s="122"/>
      <c r="H22" s="122">
        <v>42.842943</v>
      </c>
      <c r="I22" s="122"/>
      <c r="J22" s="122"/>
      <c r="K22" s="122"/>
      <c r="L22" s="126"/>
      <c r="M22" s="126"/>
      <c r="N22" s="126"/>
      <c r="O22" s="122"/>
      <c r="P22" s="126"/>
      <c r="Q22" s="126"/>
    </row>
    <row r="23" s="86" customFormat="1" ht="20.25" customHeight="1" spans="1:17">
      <c r="A23" s="97" t="s">
        <v>126</v>
      </c>
      <c r="B23" s="98" t="s">
        <v>127</v>
      </c>
      <c r="C23" s="126">
        <v>54795.682331</v>
      </c>
      <c r="D23" s="126">
        <v>6438.003572</v>
      </c>
      <c r="E23" s="126">
        <v>6438.003572</v>
      </c>
      <c r="F23" s="122">
        <v>48357.678759</v>
      </c>
      <c r="G23" s="122">
        <v>8910.358759</v>
      </c>
      <c r="H23" s="122">
        <v>15348.362331</v>
      </c>
      <c r="I23" s="122">
        <v>38597.5</v>
      </c>
      <c r="J23" s="122"/>
      <c r="K23" s="122"/>
      <c r="L23" s="126">
        <v>849.82</v>
      </c>
      <c r="M23" s="126"/>
      <c r="N23" s="126"/>
      <c r="O23" s="122">
        <v>209</v>
      </c>
      <c r="P23" s="126"/>
      <c r="Q23" s="126">
        <v>640.82</v>
      </c>
    </row>
    <row r="24" s="86" customFormat="1" ht="20.25" customHeight="1" spans="1:17">
      <c r="A24" s="97" t="s">
        <v>128</v>
      </c>
      <c r="B24" s="98" t="s">
        <v>129</v>
      </c>
      <c r="C24" s="126">
        <v>10158.182331</v>
      </c>
      <c r="D24" s="126">
        <v>6438.003572</v>
      </c>
      <c r="E24" s="126">
        <v>6438.003572</v>
      </c>
      <c r="F24" s="122">
        <v>3720.178759</v>
      </c>
      <c r="G24" s="122">
        <v>2870.358759</v>
      </c>
      <c r="H24" s="122">
        <v>9308.362331</v>
      </c>
      <c r="I24" s="122"/>
      <c r="J24" s="122"/>
      <c r="K24" s="122"/>
      <c r="L24" s="126">
        <v>849.82</v>
      </c>
      <c r="M24" s="126"/>
      <c r="N24" s="126"/>
      <c r="O24" s="122">
        <v>209</v>
      </c>
      <c r="P24" s="126"/>
      <c r="Q24" s="126">
        <v>640.82</v>
      </c>
    </row>
    <row r="25" s="86" customFormat="1" ht="20.25" customHeight="1" spans="1:17">
      <c r="A25" s="97" t="s">
        <v>130</v>
      </c>
      <c r="B25" s="98" t="s">
        <v>131</v>
      </c>
      <c r="C25" s="126">
        <v>754.863827</v>
      </c>
      <c r="D25" s="126">
        <v>754.863827</v>
      </c>
      <c r="E25" s="126">
        <v>754.863827</v>
      </c>
      <c r="F25" s="122"/>
      <c r="G25" s="122"/>
      <c r="H25" s="122">
        <v>754.863827</v>
      </c>
      <c r="I25" s="122"/>
      <c r="J25" s="122"/>
      <c r="K25" s="122"/>
      <c r="L25" s="126"/>
      <c r="M25" s="126"/>
      <c r="N25" s="126"/>
      <c r="O25" s="122"/>
      <c r="P25" s="126"/>
      <c r="Q25" s="126"/>
    </row>
    <row r="26" s="86" customFormat="1" ht="20.25" customHeight="1" spans="1:17">
      <c r="A26" s="97" t="s">
        <v>132</v>
      </c>
      <c r="B26" s="98" t="s">
        <v>133</v>
      </c>
      <c r="C26" s="126">
        <v>2730.358759</v>
      </c>
      <c r="D26" s="126"/>
      <c r="E26" s="126"/>
      <c r="F26" s="122">
        <v>2730.358759</v>
      </c>
      <c r="G26" s="122">
        <v>2730.358759</v>
      </c>
      <c r="H26" s="122">
        <v>2730.358759</v>
      </c>
      <c r="I26" s="122"/>
      <c r="J26" s="122"/>
      <c r="K26" s="122"/>
      <c r="L26" s="126"/>
      <c r="M26" s="126"/>
      <c r="N26" s="126"/>
      <c r="O26" s="122"/>
      <c r="P26" s="126"/>
      <c r="Q26" s="126"/>
    </row>
    <row r="27" s="86" customFormat="1" ht="20.25" customHeight="1" spans="1:17">
      <c r="A27" s="97" t="s">
        <v>134</v>
      </c>
      <c r="B27" s="98" t="s">
        <v>135</v>
      </c>
      <c r="C27" s="126">
        <v>3517.805969</v>
      </c>
      <c r="D27" s="126">
        <v>3517.805969</v>
      </c>
      <c r="E27" s="126">
        <v>3517.805969</v>
      </c>
      <c r="F27" s="122"/>
      <c r="G27" s="122"/>
      <c r="H27" s="122">
        <v>3517.805969</v>
      </c>
      <c r="I27" s="122"/>
      <c r="J27" s="122"/>
      <c r="K27" s="122"/>
      <c r="L27" s="126"/>
      <c r="M27" s="126"/>
      <c r="N27" s="126"/>
      <c r="O27" s="122"/>
      <c r="P27" s="126"/>
      <c r="Q27" s="126"/>
    </row>
    <row r="28" s="86" customFormat="1" ht="20.25" customHeight="1" spans="1:17">
      <c r="A28" s="97" t="s">
        <v>136</v>
      </c>
      <c r="B28" s="98" t="s">
        <v>137</v>
      </c>
      <c r="C28" s="126">
        <v>3155.153776</v>
      </c>
      <c r="D28" s="126">
        <f>960+2165.333776</f>
        <v>3125.333776</v>
      </c>
      <c r="E28" s="126">
        <f>960+2165.333776</f>
        <v>3125.333776</v>
      </c>
      <c r="F28" s="122">
        <v>989.82</v>
      </c>
      <c r="G28" s="122">
        <v>140</v>
      </c>
      <c r="H28" s="122">
        <v>2305.333776</v>
      </c>
      <c r="I28" s="122"/>
      <c r="J28" s="122"/>
      <c r="K28" s="122"/>
      <c r="L28" s="126">
        <v>849.82</v>
      </c>
      <c r="M28" s="126"/>
      <c r="N28" s="126"/>
      <c r="O28" s="122">
        <v>209</v>
      </c>
      <c r="P28" s="126"/>
      <c r="Q28" s="126">
        <v>640.82</v>
      </c>
    </row>
    <row r="29" s="86" customFormat="1" ht="20.25" customHeight="1" spans="1:17">
      <c r="A29" s="97" t="s">
        <v>138</v>
      </c>
      <c r="B29" s="98" t="s">
        <v>139</v>
      </c>
      <c r="C29" s="126">
        <v>20</v>
      </c>
      <c r="D29" s="126"/>
      <c r="E29" s="126"/>
      <c r="F29" s="122">
        <v>20</v>
      </c>
      <c r="G29" s="122">
        <v>20</v>
      </c>
      <c r="H29" s="122">
        <v>20</v>
      </c>
      <c r="I29" s="122"/>
      <c r="J29" s="122"/>
      <c r="K29" s="122"/>
      <c r="L29" s="126"/>
      <c r="M29" s="126"/>
      <c r="N29" s="126"/>
      <c r="O29" s="122"/>
      <c r="P29" s="126"/>
      <c r="Q29" s="126"/>
    </row>
    <row r="30" s="86" customFormat="1" ht="20.25" customHeight="1" spans="1:17">
      <c r="A30" s="97" t="s">
        <v>140</v>
      </c>
      <c r="B30" s="98" t="s">
        <v>141</v>
      </c>
      <c r="C30" s="126">
        <v>20</v>
      </c>
      <c r="D30" s="126"/>
      <c r="E30" s="126"/>
      <c r="F30" s="122">
        <v>20</v>
      </c>
      <c r="G30" s="122">
        <v>20</v>
      </c>
      <c r="H30" s="122">
        <v>20</v>
      </c>
      <c r="I30" s="122"/>
      <c r="J30" s="122"/>
      <c r="K30" s="122"/>
      <c r="L30" s="126"/>
      <c r="M30" s="126"/>
      <c r="N30" s="126"/>
      <c r="O30" s="122"/>
      <c r="P30" s="126"/>
      <c r="Q30" s="126"/>
    </row>
    <row r="31" s="86" customFormat="1" ht="20.25" customHeight="1" spans="1:17">
      <c r="A31" s="97" t="s">
        <v>142</v>
      </c>
      <c r="B31" s="98" t="s">
        <v>143</v>
      </c>
      <c r="C31" s="126">
        <v>38597.5</v>
      </c>
      <c r="D31" s="126"/>
      <c r="E31" s="126"/>
      <c r="F31" s="122">
        <v>38597.5</v>
      </c>
      <c r="G31" s="122">
        <f>I31</f>
        <v>38597.5</v>
      </c>
      <c r="H31" s="122"/>
      <c r="I31" s="122">
        <v>38597.5</v>
      </c>
      <c r="J31" s="122"/>
      <c r="K31" s="122"/>
      <c r="L31" s="126"/>
      <c r="M31" s="126"/>
      <c r="N31" s="126"/>
      <c r="O31" s="122"/>
      <c r="P31" s="126"/>
      <c r="Q31" s="126"/>
    </row>
    <row r="32" s="86" customFormat="1" ht="20.25" customHeight="1" spans="1:17">
      <c r="A32" s="97" t="s">
        <v>144</v>
      </c>
      <c r="B32" s="98" t="s">
        <v>145</v>
      </c>
      <c r="C32" s="126">
        <v>38597.5</v>
      </c>
      <c r="D32" s="126"/>
      <c r="E32" s="126"/>
      <c r="F32" s="122">
        <v>38597.5</v>
      </c>
      <c r="G32" s="122">
        <f>I32</f>
        <v>38597.5</v>
      </c>
      <c r="H32" s="122"/>
      <c r="I32" s="122">
        <v>38597.5</v>
      </c>
      <c r="J32" s="122"/>
      <c r="K32" s="122"/>
      <c r="L32" s="126"/>
      <c r="M32" s="126"/>
      <c r="N32" s="126"/>
      <c r="O32" s="122"/>
      <c r="P32" s="126"/>
      <c r="Q32" s="126"/>
    </row>
    <row r="33" s="86" customFormat="1" ht="20.25" customHeight="1" spans="1:17">
      <c r="A33" s="97" t="s">
        <v>146</v>
      </c>
      <c r="B33" s="98" t="s">
        <v>147</v>
      </c>
      <c r="C33" s="126">
        <v>6020</v>
      </c>
      <c r="D33" s="126"/>
      <c r="E33" s="126"/>
      <c r="F33" s="122">
        <v>6020</v>
      </c>
      <c r="G33" s="122">
        <v>6020</v>
      </c>
      <c r="H33" s="122">
        <v>6020</v>
      </c>
      <c r="I33" s="122"/>
      <c r="J33" s="122"/>
      <c r="K33" s="122"/>
      <c r="L33" s="126"/>
      <c r="M33" s="126"/>
      <c r="N33" s="126"/>
      <c r="O33" s="122"/>
      <c r="P33" s="126"/>
      <c r="Q33" s="126"/>
    </row>
    <row r="34" ht="20.25" customHeight="1" spans="1:17">
      <c r="A34" s="97" t="s">
        <v>148</v>
      </c>
      <c r="B34" s="98" t="s">
        <v>149</v>
      </c>
      <c r="C34" s="126">
        <v>6020</v>
      </c>
      <c r="D34" s="126"/>
      <c r="E34" s="126"/>
      <c r="F34" s="122">
        <v>6020</v>
      </c>
      <c r="G34" s="122">
        <v>6020</v>
      </c>
      <c r="H34" s="122">
        <v>6020</v>
      </c>
      <c r="I34" s="122"/>
      <c r="J34" s="122"/>
      <c r="K34" s="122"/>
      <c r="L34" s="126"/>
      <c r="M34" s="126"/>
      <c r="N34" s="126"/>
      <c r="O34" s="122"/>
      <c r="P34" s="126"/>
      <c r="Q34" s="126"/>
    </row>
    <row r="35" ht="20.25" customHeight="1" spans="1:17">
      <c r="A35" s="97" t="s">
        <v>150</v>
      </c>
      <c r="B35" s="98" t="s">
        <v>151</v>
      </c>
      <c r="C35" s="126">
        <v>595.410115</v>
      </c>
      <c r="D35" s="126">
        <v>595.410115</v>
      </c>
      <c r="E35" s="126">
        <v>595.410115</v>
      </c>
      <c r="F35" s="122"/>
      <c r="G35" s="122"/>
      <c r="H35" s="122">
        <v>595.410115</v>
      </c>
      <c r="I35" s="122"/>
      <c r="J35" s="122"/>
      <c r="K35" s="122"/>
      <c r="L35" s="126"/>
      <c r="M35" s="126"/>
      <c r="N35" s="126"/>
      <c r="O35" s="122"/>
      <c r="P35" s="126"/>
      <c r="Q35" s="126"/>
    </row>
    <row r="36" ht="20.25" customHeight="1" spans="1:17">
      <c r="A36" s="97" t="s">
        <v>152</v>
      </c>
      <c r="B36" s="98" t="s">
        <v>153</v>
      </c>
      <c r="C36" s="126">
        <v>595.410115</v>
      </c>
      <c r="D36" s="126">
        <v>595.410115</v>
      </c>
      <c r="E36" s="126">
        <v>595.410115</v>
      </c>
      <c r="F36" s="122"/>
      <c r="G36" s="122"/>
      <c r="H36" s="122">
        <v>595.410115</v>
      </c>
      <c r="I36" s="122"/>
      <c r="J36" s="122"/>
      <c r="K36" s="122"/>
      <c r="L36" s="126"/>
      <c r="M36" s="126"/>
      <c r="N36" s="126"/>
      <c r="O36" s="122"/>
      <c r="P36" s="126"/>
      <c r="Q36" s="126"/>
    </row>
    <row r="37" ht="20.25" customHeight="1" spans="1:17">
      <c r="A37" s="97" t="s">
        <v>154</v>
      </c>
      <c r="B37" s="98" t="s">
        <v>155</v>
      </c>
      <c r="C37" s="126">
        <v>595.410115</v>
      </c>
      <c r="D37" s="126">
        <v>595.410115</v>
      </c>
      <c r="E37" s="126">
        <v>595.410115</v>
      </c>
      <c r="F37" s="122"/>
      <c r="G37" s="122"/>
      <c r="H37" s="122">
        <v>595.410115</v>
      </c>
      <c r="I37" s="122"/>
      <c r="J37" s="122"/>
      <c r="K37" s="122"/>
      <c r="L37" s="126"/>
      <c r="M37" s="126"/>
      <c r="N37" s="126"/>
      <c r="O37" s="122"/>
      <c r="P37" s="126"/>
      <c r="Q37" s="126"/>
    </row>
    <row r="38" ht="17.25" customHeight="1" spans="1:17">
      <c r="A38" s="254" t="s">
        <v>156</v>
      </c>
      <c r="B38" s="255" t="s">
        <v>156</v>
      </c>
      <c r="C38" s="126">
        <v>56676.165378</v>
      </c>
      <c r="D38" s="126">
        <f>D13+8296.737819</f>
        <v>8318.486619</v>
      </c>
      <c r="E38" s="126">
        <f>E13+8296.737819</f>
        <v>8318.486619</v>
      </c>
      <c r="F38" s="122">
        <f>48379.427559-C13</f>
        <v>48357.678759</v>
      </c>
      <c r="G38" s="122">
        <f>8932.107559-E13+G31</f>
        <v>47507.858759</v>
      </c>
      <c r="H38" s="122">
        <v>17228.845378</v>
      </c>
      <c r="I38" s="122">
        <v>38597.5</v>
      </c>
      <c r="J38" s="122"/>
      <c r="K38" s="122"/>
      <c r="L38" s="126">
        <v>849.82</v>
      </c>
      <c r="M38" s="126"/>
      <c r="N38" s="126"/>
      <c r="O38" s="122">
        <v>209</v>
      </c>
      <c r="P38" s="126"/>
      <c r="Q38" s="126">
        <v>640.82</v>
      </c>
    </row>
  </sheetData>
  <mergeCells count="13">
    <mergeCell ref="A2:Q2"/>
    <mergeCell ref="A3:N3"/>
    <mergeCell ref="D4:E4"/>
    <mergeCell ref="F4:G4"/>
    <mergeCell ref="L4:Q4"/>
    <mergeCell ref="A38:B38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32" sqref="C32"/>
    </sheetView>
  </sheetViews>
  <sheetFormatPr defaultColWidth="10.625" defaultRowHeight="14.25" customHeight="1" outlineLevelCol="3"/>
  <cols>
    <col min="1" max="1" width="57.5" style="36" customWidth="1"/>
    <col min="2" max="2" width="45.375" style="36" customWidth="1"/>
    <col min="3" max="3" width="56.625" style="36" customWidth="1"/>
    <col min="4" max="4" width="42.5" style="36" customWidth="1"/>
    <col min="5" max="5" width="10.625" style="37" customWidth="1"/>
    <col min="6" max="16384" width="10.625" style="37"/>
  </cols>
  <sheetData>
    <row r="1" customHeight="1" spans="1:4">
      <c r="A1" s="229"/>
      <c r="B1" s="229"/>
      <c r="C1" s="229"/>
      <c r="D1" s="38" t="s">
        <v>157</v>
      </c>
    </row>
    <row r="2" ht="31.5" customHeight="1" spans="1:4">
      <c r="A2" s="56" t="s">
        <v>158</v>
      </c>
      <c r="B2" s="230"/>
      <c r="C2" s="230"/>
      <c r="D2" s="230"/>
    </row>
    <row r="3" ht="17.25" customHeight="1" spans="1:4">
      <c r="A3" s="6" t="s">
        <v>2</v>
      </c>
      <c r="B3" s="231"/>
      <c r="C3" s="231"/>
      <c r="D3" s="128" t="s">
        <v>3</v>
      </c>
    </row>
    <row r="4" s="176" customFormat="1" ht="19.5" customHeight="1" spans="1:4">
      <c r="A4" s="232" t="s">
        <v>4</v>
      </c>
      <c r="B4" s="233"/>
      <c r="C4" s="232" t="s">
        <v>5</v>
      </c>
      <c r="D4" s="233"/>
    </row>
    <row r="5" s="176" customFormat="1" ht="21.75" customHeight="1" spans="1:4">
      <c r="A5" s="234" t="s">
        <v>6</v>
      </c>
      <c r="B5" s="235" t="s">
        <v>7</v>
      </c>
      <c r="C5" s="234" t="s">
        <v>159</v>
      </c>
      <c r="D5" s="235" t="s">
        <v>7</v>
      </c>
    </row>
    <row r="6" s="176" customFormat="1" ht="17.25" customHeight="1" spans="1:4">
      <c r="A6" s="236"/>
      <c r="B6" s="237"/>
      <c r="C6" s="236"/>
      <c r="D6" s="237"/>
    </row>
    <row r="7" s="176" customFormat="1" ht="17.25" customHeight="1" spans="1:4">
      <c r="A7" s="238" t="s">
        <v>160</v>
      </c>
      <c r="B7" s="148">
        <v>55826.345378</v>
      </c>
      <c r="C7" s="239" t="s">
        <v>161</v>
      </c>
      <c r="D7" s="127">
        <v>55826.345378</v>
      </c>
    </row>
    <row r="8" s="176" customFormat="1" ht="17.25" customHeight="1" spans="1:4">
      <c r="A8" s="240" t="s">
        <v>162</v>
      </c>
      <c r="B8" s="148">
        <v>17228.845378</v>
      </c>
      <c r="C8" s="239" t="s">
        <v>163</v>
      </c>
      <c r="D8" s="241"/>
    </row>
    <row r="9" s="176" customFormat="1" ht="17.25" customHeight="1" spans="1:4">
      <c r="A9" s="240" t="s">
        <v>164</v>
      </c>
      <c r="B9" s="127">
        <v>38597.5</v>
      </c>
      <c r="C9" s="239" t="s">
        <v>165</v>
      </c>
      <c r="D9" s="241"/>
    </row>
    <row r="10" s="176" customFormat="1" ht="17.25" customHeight="1" spans="1:4">
      <c r="A10" s="240" t="s">
        <v>166</v>
      </c>
      <c r="B10" s="242"/>
      <c r="C10" s="239" t="s">
        <v>167</v>
      </c>
      <c r="D10" s="241"/>
    </row>
    <row r="11" s="176" customFormat="1" ht="17.25" customHeight="1" spans="1:4">
      <c r="A11" s="240" t="s">
        <v>168</v>
      </c>
      <c r="B11" s="242"/>
      <c r="C11" s="239" t="s">
        <v>169</v>
      </c>
      <c r="D11" s="241"/>
    </row>
    <row r="12" s="176" customFormat="1" ht="17.25" customHeight="1" spans="1:4">
      <c r="A12" s="240" t="s">
        <v>162</v>
      </c>
      <c r="B12" s="242"/>
      <c r="C12" s="239" t="s">
        <v>170</v>
      </c>
      <c r="D12" s="241"/>
    </row>
    <row r="13" s="176" customFormat="1" ht="17.25" customHeight="1" spans="1:4">
      <c r="A13" s="243" t="s">
        <v>164</v>
      </c>
      <c r="B13" s="241"/>
      <c r="C13" s="239" t="s">
        <v>171</v>
      </c>
      <c r="D13" s="241"/>
    </row>
    <row r="14" s="176" customFormat="1" ht="17.25" customHeight="1" spans="1:4">
      <c r="A14" s="243" t="s">
        <v>166</v>
      </c>
      <c r="B14" s="241"/>
      <c r="C14" s="239" t="s">
        <v>172</v>
      </c>
      <c r="D14" s="241"/>
    </row>
    <row r="15" s="176" customFormat="1" ht="17.25" customHeight="1" spans="1:4">
      <c r="A15" s="240"/>
      <c r="B15" s="241"/>
      <c r="C15" s="239" t="s">
        <v>173</v>
      </c>
      <c r="D15" s="127">
        <v>794.523569</v>
      </c>
    </row>
    <row r="16" s="176" customFormat="1" ht="17.25" customHeight="1" spans="1:4">
      <c r="A16" s="240"/>
      <c r="B16" s="242"/>
      <c r="C16" s="239" t="s">
        <v>174</v>
      </c>
      <c r="D16" s="127">
        <v>490.549363</v>
      </c>
    </row>
    <row r="17" s="176" customFormat="1" ht="17.25" customHeight="1" spans="1:4">
      <c r="A17" s="240"/>
      <c r="B17" s="244"/>
      <c r="C17" s="239" t="s">
        <v>175</v>
      </c>
      <c r="D17" s="241"/>
    </row>
    <row r="18" s="176" customFormat="1" ht="17.25" customHeight="1" spans="1:4">
      <c r="A18" s="243"/>
      <c r="B18" s="244"/>
      <c r="C18" s="239" t="s">
        <v>176</v>
      </c>
      <c r="D18" s="241"/>
    </row>
    <row r="19" s="176" customFormat="1" ht="17.25" customHeight="1" spans="1:4">
      <c r="A19" s="243"/>
      <c r="B19" s="245"/>
      <c r="C19" s="239" t="s">
        <v>177</v>
      </c>
      <c r="D19" s="241"/>
    </row>
    <row r="20" s="176" customFormat="1" ht="17.25" customHeight="1" spans="1:4">
      <c r="A20" s="245"/>
      <c r="B20" s="245"/>
      <c r="C20" s="239" t="s">
        <v>178</v>
      </c>
      <c r="D20" s="127">
        <v>53945.862331</v>
      </c>
    </row>
    <row r="21" s="176" customFormat="1" ht="17.25" customHeight="1" spans="1:4">
      <c r="A21" s="245"/>
      <c r="B21" s="245"/>
      <c r="C21" s="239" t="s">
        <v>179</v>
      </c>
      <c r="D21" s="241"/>
    </row>
    <row r="22" s="176" customFormat="1" ht="17.25" customHeight="1" spans="1:4">
      <c r="A22" s="245"/>
      <c r="B22" s="245"/>
      <c r="C22" s="239" t="s">
        <v>180</v>
      </c>
      <c r="D22" s="241"/>
    </row>
    <row r="23" s="176" customFormat="1" ht="17.25" customHeight="1" spans="1:4">
      <c r="A23" s="245"/>
      <c r="B23" s="245"/>
      <c r="C23" s="239" t="s">
        <v>181</v>
      </c>
      <c r="D23" s="241"/>
    </row>
    <row r="24" s="176" customFormat="1" ht="17.25" customHeight="1" spans="1:4">
      <c r="A24" s="245"/>
      <c r="B24" s="245"/>
      <c r="C24" s="239" t="s">
        <v>182</v>
      </c>
      <c r="D24" s="241"/>
    </row>
    <row r="25" s="176" customFormat="1" ht="17.25" customHeight="1" spans="1:4">
      <c r="A25" s="245"/>
      <c r="B25" s="245"/>
      <c r="C25" s="239" t="s">
        <v>183</v>
      </c>
      <c r="D25" s="241"/>
    </row>
    <row r="26" s="176" customFormat="1" ht="17.25" customHeight="1" spans="1:4">
      <c r="A26" s="245"/>
      <c r="B26" s="245"/>
      <c r="C26" s="239" t="s">
        <v>184</v>
      </c>
      <c r="D26" s="127">
        <v>595.410115</v>
      </c>
    </row>
    <row r="27" s="176" customFormat="1" ht="17.25" customHeight="1" spans="1:4">
      <c r="A27" s="245"/>
      <c r="B27" s="245"/>
      <c r="C27" s="239" t="s">
        <v>185</v>
      </c>
      <c r="D27" s="241"/>
    </row>
    <row r="28" s="176" customFormat="1" ht="17.25" customHeight="1" spans="1:4">
      <c r="A28" s="245"/>
      <c r="B28" s="245"/>
      <c r="C28" s="239" t="s">
        <v>186</v>
      </c>
      <c r="D28" s="241"/>
    </row>
    <row r="29" s="176" customFormat="1" ht="17.25" customHeight="1" spans="1:4">
      <c r="A29" s="245"/>
      <c r="B29" s="245"/>
      <c r="C29" s="239" t="s">
        <v>187</v>
      </c>
      <c r="D29" s="241"/>
    </row>
    <row r="30" s="176" customFormat="1" ht="17.25" customHeight="1" spans="1:4">
      <c r="A30" s="245"/>
      <c r="B30" s="245"/>
      <c r="C30" s="239" t="s">
        <v>188</v>
      </c>
      <c r="D30" s="241"/>
    </row>
    <row r="31" s="176" customFormat="1" customHeight="1" spans="1:4">
      <c r="A31" s="246"/>
      <c r="B31" s="244"/>
      <c r="C31" s="243" t="s">
        <v>189</v>
      </c>
      <c r="D31" s="244"/>
    </row>
    <row r="32" s="176" customFormat="1" ht="17.25" customHeight="1" spans="1:4">
      <c r="A32" s="247" t="s">
        <v>190</v>
      </c>
      <c r="B32" s="248">
        <f>B7+B11</f>
        <v>55826.345378</v>
      </c>
      <c r="C32" s="246" t="s">
        <v>49</v>
      </c>
      <c r="D32" s="249">
        <f>SUM(D8:D30)</f>
        <v>55826.345378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.625" defaultRowHeight="14.25" customHeight="1" outlineLevelCol="6"/>
  <cols>
    <col min="1" max="1" width="23.5" style="129" customWidth="1"/>
    <col min="2" max="2" width="36.5" style="129" customWidth="1"/>
    <col min="3" max="3" width="28.375" style="86" customWidth="1"/>
    <col min="4" max="4" width="19.375" style="86" customWidth="1"/>
    <col min="5" max="7" width="28.375" style="86" customWidth="1"/>
    <col min="8" max="8" width="10.625" style="86" customWidth="1"/>
    <col min="9" max="16384" width="10.625" style="86"/>
  </cols>
  <sheetData>
    <row r="1" customHeight="1" spans="6:7">
      <c r="F1" s="67"/>
      <c r="G1" s="38" t="s">
        <v>191</v>
      </c>
    </row>
    <row r="2" ht="39" customHeight="1" spans="1:7">
      <c r="A2" s="135" t="s">
        <v>192</v>
      </c>
      <c r="B2" s="135"/>
      <c r="C2" s="135"/>
      <c r="D2" s="135"/>
      <c r="E2" s="135"/>
      <c r="F2" s="135"/>
      <c r="G2" s="135"/>
    </row>
    <row r="3" ht="18" customHeight="1" spans="1:7">
      <c r="A3" s="6" t="s">
        <v>2</v>
      </c>
      <c r="F3" s="132"/>
      <c r="G3" s="128" t="s">
        <v>3</v>
      </c>
    </row>
    <row r="4" ht="20.25" customHeight="1" spans="1:7">
      <c r="A4" s="214" t="s">
        <v>193</v>
      </c>
      <c r="B4" s="216"/>
      <c r="C4" s="136" t="s">
        <v>54</v>
      </c>
      <c r="D4" s="179" t="s">
        <v>85</v>
      </c>
      <c r="E4" s="13"/>
      <c r="F4" s="14"/>
      <c r="G4" s="171" t="s">
        <v>86</v>
      </c>
    </row>
    <row r="5" ht="20.25" customHeight="1" spans="1:7">
      <c r="A5" s="217" t="s">
        <v>83</v>
      </c>
      <c r="B5" s="217" t="s">
        <v>84</v>
      </c>
      <c r="C5" s="20"/>
      <c r="D5" s="75" t="s">
        <v>56</v>
      </c>
      <c r="E5" s="75" t="s">
        <v>194</v>
      </c>
      <c r="F5" s="75" t="s">
        <v>195</v>
      </c>
      <c r="G5" s="120"/>
    </row>
    <row r="6" ht="13.5" customHeight="1" spans="1:7">
      <c r="A6" s="217" t="s">
        <v>196</v>
      </c>
      <c r="B6" s="217" t="s">
        <v>197</v>
      </c>
      <c r="C6" s="217" t="s">
        <v>198</v>
      </c>
      <c r="D6" s="140" t="s">
        <v>199</v>
      </c>
      <c r="E6" s="140" t="s">
        <v>200</v>
      </c>
      <c r="F6" s="140" t="s">
        <v>201</v>
      </c>
      <c r="G6" s="85">
        <v>7</v>
      </c>
    </row>
    <row r="7" ht="18" customHeight="1" spans="1:7">
      <c r="A7" s="30" t="s">
        <v>94</v>
      </c>
      <c r="B7" s="30" t="s">
        <v>95</v>
      </c>
      <c r="C7" s="149">
        <v>794.53</v>
      </c>
      <c r="D7" s="149">
        <v>794.53</v>
      </c>
      <c r="E7" s="149">
        <v>746.09</v>
      </c>
      <c r="F7" s="149">
        <v>48.442779</v>
      </c>
      <c r="G7" s="149"/>
    </row>
    <row r="8" ht="18" customHeight="1" spans="1:7">
      <c r="A8" s="30" t="s">
        <v>96</v>
      </c>
      <c r="B8" s="30" t="s">
        <v>97</v>
      </c>
      <c r="C8" s="149">
        <v>768.968653</v>
      </c>
      <c r="D8" s="149">
        <v>768.968653</v>
      </c>
      <c r="E8" s="149">
        <v>720.525874</v>
      </c>
      <c r="F8" s="149">
        <v>48.442779</v>
      </c>
      <c r="G8" s="149"/>
    </row>
    <row r="9" ht="18" customHeight="1" spans="1:7">
      <c r="A9" s="30" t="s">
        <v>98</v>
      </c>
      <c r="B9" s="30" t="s">
        <v>99</v>
      </c>
      <c r="C9" s="149">
        <v>6.051551</v>
      </c>
      <c r="D9" s="149">
        <v>6.051551</v>
      </c>
      <c r="E9" s="149"/>
      <c r="F9" s="149">
        <v>6.051551</v>
      </c>
      <c r="G9" s="149"/>
    </row>
    <row r="10" ht="18" customHeight="1" spans="1:7">
      <c r="A10" s="30" t="s">
        <v>100</v>
      </c>
      <c r="B10" s="30" t="s">
        <v>101</v>
      </c>
      <c r="C10" s="149">
        <v>54.868005</v>
      </c>
      <c r="D10" s="149">
        <v>54.868005</v>
      </c>
      <c r="E10" s="149">
        <v>13.9596</v>
      </c>
      <c r="F10" s="149">
        <v>40.908405</v>
      </c>
      <c r="G10" s="149"/>
    </row>
    <row r="11" ht="18" customHeight="1" spans="1:7">
      <c r="A11" s="30" t="s">
        <v>102</v>
      </c>
      <c r="B11" s="30" t="s">
        <v>103</v>
      </c>
      <c r="C11" s="149">
        <v>661.350274</v>
      </c>
      <c r="D11" s="149">
        <v>661.350274</v>
      </c>
      <c r="E11" s="149">
        <v>661.350274</v>
      </c>
      <c r="F11" s="149"/>
      <c r="G11" s="149"/>
    </row>
    <row r="12" ht="18" customHeight="1" spans="1:7">
      <c r="A12" s="30" t="s">
        <v>104</v>
      </c>
      <c r="B12" s="30" t="s">
        <v>105</v>
      </c>
      <c r="C12" s="149">
        <v>46.698823</v>
      </c>
      <c r="D12" s="149">
        <v>46.698823</v>
      </c>
      <c r="E12" s="149">
        <v>45.216</v>
      </c>
      <c r="F12" s="149">
        <v>1.482823</v>
      </c>
      <c r="G12" s="149"/>
    </row>
    <row r="13" ht="18" customHeight="1" spans="1:7">
      <c r="A13" s="30" t="s">
        <v>106</v>
      </c>
      <c r="B13" s="30" t="s">
        <v>107</v>
      </c>
      <c r="C13" s="149">
        <v>21.7488</v>
      </c>
      <c r="D13" s="149">
        <v>21.7488</v>
      </c>
      <c r="E13" s="149">
        <v>21.7488</v>
      </c>
      <c r="F13" s="149"/>
      <c r="G13" s="149"/>
    </row>
    <row r="14" ht="18" customHeight="1" spans="1:7">
      <c r="A14" s="30" t="s">
        <v>108</v>
      </c>
      <c r="B14" s="30" t="s">
        <v>109</v>
      </c>
      <c r="C14" s="149">
        <v>21.7488</v>
      </c>
      <c r="D14" s="149">
        <v>21.7488</v>
      </c>
      <c r="E14" s="149">
        <v>21.7488</v>
      </c>
      <c r="F14" s="149"/>
      <c r="G14" s="149"/>
    </row>
    <row r="15" ht="18" customHeight="1" spans="1:7">
      <c r="A15" s="30" t="s">
        <v>110</v>
      </c>
      <c r="B15" s="30" t="s">
        <v>111</v>
      </c>
      <c r="C15" s="149">
        <v>3.806116</v>
      </c>
      <c r="D15" s="149">
        <v>3.806116</v>
      </c>
      <c r="E15" s="149">
        <v>3.806116</v>
      </c>
      <c r="F15" s="149"/>
      <c r="G15" s="149"/>
    </row>
    <row r="16" ht="18" customHeight="1" spans="1:7">
      <c r="A16" s="30" t="s">
        <v>112</v>
      </c>
      <c r="B16" s="30" t="s">
        <v>113</v>
      </c>
      <c r="C16" s="149">
        <v>3.806116</v>
      </c>
      <c r="D16" s="149">
        <v>3.806116</v>
      </c>
      <c r="E16" s="149">
        <v>3.806116</v>
      </c>
      <c r="F16" s="149"/>
      <c r="G16" s="149"/>
    </row>
    <row r="17" ht="18" customHeight="1" spans="1:7">
      <c r="A17" s="30" t="s">
        <v>114</v>
      </c>
      <c r="B17" s="30" t="s">
        <v>115</v>
      </c>
      <c r="C17" s="149">
        <v>490.549363</v>
      </c>
      <c r="D17" s="149">
        <v>490.549363</v>
      </c>
      <c r="E17" s="149">
        <v>490.549363</v>
      </c>
      <c r="F17" s="149"/>
      <c r="G17" s="149"/>
    </row>
    <row r="18" ht="18" customHeight="1" spans="1:7">
      <c r="A18" s="30" t="s">
        <v>116</v>
      </c>
      <c r="B18" s="30" t="s">
        <v>117</v>
      </c>
      <c r="C18" s="149">
        <v>490.549363</v>
      </c>
      <c r="D18" s="149">
        <v>490.549363</v>
      </c>
      <c r="E18" s="149">
        <v>490.549363</v>
      </c>
      <c r="F18" s="149"/>
      <c r="G18" s="149"/>
    </row>
    <row r="19" ht="18" customHeight="1" spans="1:7">
      <c r="A19" s="30" t="s">
        <v>118</v>
      </c>
      <c r="B19" s="30" t="s">
        <v>119</v>
      </c>
      <c r="C19" s="149">
        <v>230.76</v>
      </c>
      <c r="D19" s="149">
        <v>230.76</v>
      </c>
      <c r="E19" s="149">
        <v>230.76</v>
      </c>
      <c r="F19" s="149"/>
      <c r="G19" s="149"/>
    </row>
    <row r="20" ht="18" customHeight="1" spans="1:7">
      <c r="A20" s="30" t="s">
        <v>120</v>
      </c>
      <c r="B20" s="30" t="s">
        <v>121</v>
      </c>
      <c r="C20" s="149">
        <v>36.973694</v>
      </c>
      <c r="D20" s="149">
        <v>36.973694</v>
      </c>
      <c r="E20" s="149">
        <v>36.973694</v>
      </c>
      <c r="F20" s="149"/>
      <c r="G20" s="149"/>
    </row>
    <row r="21" ht="18" customHeight="1" spans="1:7">
      <c r="A21" s="30" t="s">
        <v>122</v>
      </c>
      <c r="B21" s="30" t="s">
        <v>123</v>
      </c>
      <c r="C21" s="149">
        <v>179.981467</v>
      </c>
      <c r="D21" s="149">
        <v>179.981467</v>
      </c>
      <c r="E21" s="149">
        <v>179.981467</v>
      </c>
      <c r="F21" s="149"/>
      <c r="G21" s="149"/>
    </row>
    <row r="22" ht="18" customHeight="1" spans="1:7">
      <c r="A22" s="30" t="s">
        <v>124</v>
      </c>
      <c r="B22" s="30" t="s">
        <v>125</v>
      </c>
      <c r="C22" s="149">
        <v>42.842943</v>
      </c>
      <c r="D22" s="149">
        <v>42.842943</v>
      </c>
      <c r="E22" s="149">
        <v>42.842943</v>
      </c>
      <c r="F22" s="149"/>
      <c r="G22" s="149"/>
    </row>
    <row r="23" ht="18" customHeight="1" spans="1:7">
      <c r="A23" s="30" t="s">
        <v>126</v>
      </c>
      <c r="B23" s="30" t="s">
        <v>127</v>
      </c>
      <c r="C23" s="149">
        <v>15348.362331</v>
      </c>
      <c r="D23" s="149">
        <f>5478.003572+960</f>
        <v>6438.003572</v>
      </c>
      <c r="E23" s="149">
        <f>960+4626.061256</f>
        <v>5586.061256</v>
      </c>
      <c r="F23" s="149">
        <v>851.942316</v>
      </c>
      <c r="G23" s="149">
        <f>9870.358759-960</f>
        <v>8910.358759</v>
      </c>
    </row>
    <row r="24" ht="18" customHeight="1" spans="1:7">
      <c r="A24" s="30" t="s">
        <v>128</v>
      </c>
      <c r="B24" s="30" t="s">
        <v>129</v>
      </c>
      <c r="C24" s="149">
        <v>9308.362331</v>
      </c>
      <c r="D24" s="149">
        <v>5478.003572</v>
      </c>
      <c r="E24" s="149">
        <v>4626.061256</v>
      </c>
      <c r="F24" s="149">
        <v>851.942316</v>
      </c>
      <c r="G24" s="149">
        <v>3830.358759</v>
      </c>
    </row>
    <row r="25" ht="18" customHeight="1" spans="1:7">
      <c r="A25" s="30" t="s">
        <v>130</v>
      </c>
      <c r="B25" s="30" t="s">
        <v>131</v>
      </c>
      <c r="C25" s="149">
        <v>754.863827</v>
      </c>
      <c r="D25" s="149">
        <v>754.863827</v>
      </c>
      <c r="E25" s="149">
        <v>625.8392</v>
      </c>
      <c r="F25" s="149">
        <v>129.024627</v>
      </c>
      <c r="G25" s="149"/>
    </row>
    <row r="26" ht="18" customHeight="1" spans="1:7">
      <c r="A26" s="30" t="s">
        <v>132</v>
      </c>
      <c r="B26" s="30" t="s">
        <v>133</v>
      </c>
      <c r="C26" s="149">
        <v>2730.358759</v>
      </c>
      <c r="D26" s="149"/>
      <c r="E26" s="149"/>
      <c r="F26" s="149"/>
      <c r="G26" s="149">
        <v>2730.358759</v>
      </c>
    </row>
    <row r="27" ht="18" customHeight="1" spans="1:7">
      <c r="A27" s="30" t="s">
        <v>134</v>
      </c>
      <c r="B27" s="30" t="s">
        <v>135</v>
      </c>
      <c r="C27" s="149">
        <v>3517.805969</v>
      </c>
      <c r="D27" s="149">
        <v>3517.805969</v>
      </c>
      <c r="E27" s="149">
        <v>2944.6482</v>
      </c>
      <c r="F27" s="149">
        <v>573.157769</v>
      </c>
      <c r="G27" s="149"/>
    </row>
    <row r="28" ht="18" customHeight="1" spans="1:7">
      <c r="A28" s="30" t="s">
        <v>136</v>
      </c>
      <c r="B28" s="30" t="s">
        <v>137</v>
      </c>
      <c r="C28" s="149">
        <v>2305.333776</v>
      </c>
      <c r="D28" s="149">
        <f>SUM(E28:F28)</f>
        <v>2165.333776</v>
      </c>
      <c r="E28" s="149">
        <f>960+1055.573856</f>
        <v>2015.573856</v>
      </c>
      <c r="F28" s="149">
        <v>149.75992</v>
      </c>
      <c r="G28" s="149">
        <f>1100-960</f>
        <v>140</v>
      </c>
    </row>
    <row r="29" ht="18" customHeight="1" spans="1:7">
      <c r="A29" s="30" t="s">
        <v>138</v>
      </c>
      <c r="B29" s="30" t="s">
        <v>139</v>
      </c>
      <c r="C29" s="149">
        <v>20</v>
      </c>
      <c r="D29" s="149"/>
      <c r="E29" s="149"/>
      <c r="F29" s="149"/>
      <c r="G29" s="149">
        <v>20</v>
      </c>
    </row>
    <row r="30" ht="18" customHeight="1" spans="1:7">
      <c r="A30" s="30" t="s">
        <v>140</v>
      </c>
      <c r="B30" s="30" t="s">
        <v>141</v>
      </c>
      <c r="C30" s="149">
        <v>20</v>
      </c>
      <c r="D30" s="149"/>
      <c r="E30" s="149"/>
      <c r="F30" s="149"/>
      <c r="G30" s="149">
        <v>20</v>
      </c>
    </row>
    <row r="31" ht="18" customHeight="1" spans="1:7">
      <c r="A31" s="30" t="s">
        <v>146</v>
      </c>
      <c r="B31" s="30" t="s">
        <v>147</v>
      </c>
      <c r="C31" s="149">
        <v>6020</v>
      </c>
      <c r="D31" s="149"/>
      <c r="E31" s="149"/>
      <c r="F31" s="149"/>
      <c r="G31" s="149">
        <v>6020</v>
      </c>
    </row>
    <row r="32" ht="18" customHeight="1" spans="1:7">
      <c r="A32" s="30" t="s">
        <v>148</v>
      </c>
      <c r="B32" s="30" t="s">
        <v>149</v>
      </c>
      <c r="C32" s="149">
        <v>6020</v>
      </c>
      <c r="D32" s="149"/>
      <c r="E32" s="149"/>
      <c r="F32" s="149"/>
      <c r="G32" s="149">
        <v>6020</v>
      </c>
    </row>
    <row r="33" ht="18" customHeight="1" spans="1:7">
      <c r="A33" s="30" t="s">
        <v>150</v>
      </c>
      <c r="B33" s="30" t="s">
        <v>151</v>
      </c>
      <c r="C33" s="149">
        <v>595.410115</v>
      </c>
      <c r="D33" s="149">
        <v>595.410115</v>
      </c>
      <c r="E33" s="149">
        <v>595.410115</v>
      </c>
      <c r="F33" s="149"/>
      <c r="G33" s="149"/>
    </row>
    <row r="34" ht="18" customHeight="1" spans="1:7">
      <c r="A34" s="30" t="s">
        <v>152</v>
      </c>
      <c r="B34" s="30" t="s">
        <v>153</v>
      </c>
      <c r="C34" s="149">
        <v>595.410115</v>
      </c>
      <c r="D34" s="149">
        <v>595.410115</v>
      </c>
      <c r="E34" s="149">
        <v>595.410115</v>
      </c>
      <c r="F34" s="149"/>
      <c r="G34" s="149"/>
    </row>
    <row r="35" ht="18" customHeight="1" spans="1:7">
      <c r="A35" s="30" t="s">
        <v>154</v>
      </c>
      <c r="B35" s="30" t="s">
        <v>155</v>
      </c>
      <c r="C35" s="149">
        <v>595.410115</v>
      </c>
      <c r="D35" s="149">
        <v>595.410115</v>
      </c>
      <c r="E35" s="149">
        <v>595.410115</v>
      </c>
      <c r="F35" s="149"/>
      <c r="G35" s="149"/>
    </row>
    <row r="36" ht="18" customHeight="1" spans="1:7">
      <c r="A36" s="228" t="s">
        <v>156</v>
      </c>
      <c r="B36" s="220" t="s">
        <v>156</v>
      </c>
      <c r="C36" s="147">
        <v>17228.845378</v>
      </c>
      <c r="D36" s="149">
        <f>7336.737819+D13+960</f>
        <v>8318.486619</v>
      </c>
      <c r="E36" s="147">
        <v>7418.11</v>
      </c>
      <c r="F36" s="147">
        <v>900.38</v>
      </c>
      <c r="G36" s="147">
        <f>9892.107559-21.75-960</f>
        <v>8910.357559</v>
      </c>
    </row>
  </sheetData>
  <mergeCells count="7">
    <mergeCell ref="A2:G2"/>
    <mergeCell ref="A3:E3"/>
    <mergeCell ref="A4:B4"/>
    <mergeCell ref="D4:F4"/>
    <mergeCell ref="A36:B3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K1" workbookViewId="0">
      <pane ySplit="7" topLeftCell="A8" activePane="bottomLeft" state="frozen"/>
      <selection/>
      <selection pane="bottomLeft" activeCell="L46" sqref="L46"/>
    </sheetView>
  </sheetViews>
  <sheetFormatPr defaultColWidth="10.625" defaultRowHeight="14.25" customHeight="1"/>
  <cols>
    <col min="1" max="1" width="6.875" style="129" customWidth="1"/>
    <col min="2" max="2" width="8.375" style="212" customWidth="1"/>
    <col min="3" max="3" width="33.6666666666667" style="129" customWidth="1"/>
    <col min="4" max="4" width="18.8333333333333" style="66" customWidth="1"/>
    <col min="5" max="10" width="22.625" style="86" customWidth="1"/>
    <col min="11" max="13" width="22.625" style="66" customWidth="1"/>
    <col min="14" max="14" width="6.875" style="129" customWidth="1"/>
    <col min="15" max="15" width="7.375" style="212" customWidth="1"/>
    <col min="16" max="16" width="41.6666666666667" style="129" customWidth="1"/>
    <col min="17" max="17" width="25.375" style="66" customWidth="1"/>
    <col min="18" max="22" width="22" style="86" customWidth="1"/>
    <col min="23" max="25" width="22" style="66" customWidth="1"/>
    <col min="26" max="26" width="22" style="86" customWidth="1"/>
    <col min="27" max="27" width="10.625" style="66" customWidth="1"/>
    <col min="28" max="16384" width="10.625" style="66"/>
  </cols>
  <sheetData>
    <row r="1" ht="12" customHeight="1" spans="23:26">
      <c r="W1" s="67"/>
      <c r="X1" s="67"/>
      <c r="Y1" s="67"/>
      <c r="Z1" s="63" t="s">
        <v>202</v>
      </c>
    </row>
    <row r="2" ht="39" customHeight="1" spans="1:26">
      <c r="A2" s="213" t="s">
        <v>203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ht="19.5" customHeight="1" spans="1:26">
      <c r="A3" s="7" t="s">
        <v>2</v>
      </c>
      <c r="W3" s="132"/>
      <c r="X3" s="132"/>
      <c r="Y3" s="132"/>
      <c r="Z3" s="132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214" t="s">
        <v>204</v>
      </c>
      <c r="B5" s="215"/>
      <c r="C5" s="216"/>
      <c r="D5" s="17" t="s">
        <v>54</v>
      </c>
      <c r="E5" s="12" t="s">
        <v>57</v>
      </c>
      <c r="F5" s="13"/>
      <c r="G5" s="14"/>
      <c r="H5" s="12" t="s">
        <v>58</v>
      </c>
      <c r="I5" s="13"/>
      <c r="J5" s="14"/>
      <c r="K5" s="12" t="s">
        <v>59</v>
      </c>
      <c r="L5" s="13"/>
      <c r="M5" s="14"/>
      <c r="N5" s="214" t="s">
        <v>205</v>
      </c>
      <c r="O5" s="215"/>
      <c r="P5" s="216"/>
      <c r="Q5" s="17" t="s">
        <v>54</v>
      </c>
      <c r="R5" s="179" t="s">
        <v>57</v>
      </c>
      <c r="S5" s="111"/>
      <c r="T5" s="183"/>
      <c r="U5" s="179" t="s">
        <v>58</v>
      </c>
      <c r="V5" s="111"/>
      <c r="W5" s="14"/>
      <c r="X5" s="12" t="s">
        <v>59</v>
      </c>
      <c r="Y5" s="13"/>
      <c r="Z5" s="183"/>
    </row>
    <row r="6" ht="17.25" customHeight="1" spans="1:26">
      <c r="A6" s="217" t="s">
        <v>206</v>
      </c>
      <c r="B6" s="217" t="s">
        <v>207</v>
      </c>
      <c r="C6" s="217" t="s">
        <v>84</v>
      </c>
      <c r="D6" s="20"/>
      <c r="E6" s="75" t="s">
        <v>56</v>
      </c>
      <c r="F6" s="75" t="s">
        <v>85</v>
      </c>
      <c r="G6" s="75" t="s">
        <v>86</v>
      </c>
      <c r="H6" s="75" t="s">
        <v>56</v>
      </c>
      <c r="I6" s="75" t="s">
        <v>85</v>
      </c>
      <c r="J6" s="75" t="s">
        <v>86</v>
      </c>
      <c r="K6" s="75" t="s">
        <v>56</v>
      </c>
      <c r="L6" s="75" t="s">
        <v>85</v>
      </c>
      <c r="M6" s="75" t="s">
        <v>86</v>
      </c>
      <c r="N6" s="217" t="s">
        <v>206</v>
      </c>
      <c r="O6" s="217" t="s">
        <v>207</v>
      </c>
      <c r="P6" s="217" t="s">
        <v>84</v>
      </c>
      <c r="Q6" s="20"/>
      <c r="R6" s="75" t="s">
        <v>56</v>
      </c>
      <c r="S6" s="75" t="s">
        <v>85</v>
      </c>
      <c r="T6" s="75" t="s">
        <v>86</v>
      </c>
      <c r="U6" s="75" t="s">
        <v>56</v>
      </c>
      <c r="V6" s="75" t="s">
        <v>85</v>
      </c>
      <c r="W6" s="75" t="s">
        <v>86</v>
      </c>
      <c r="X6" s="75" t="s">
        <v>56</v>
      </c>
      <c r="Y6" s="75" t="s">
        <v>85</v>
      </c>
      <c r="Z6" s="59" t="s">
        <v>86</v>
      </c>
    </row>
    <row r="7" customHeight="1" spans="1:26">
      <c r="A7" s="217" t="s">
        <v>196</v>
      </c>
      <c r="B7" s="217" t="s">
        <v>197</v>
      </c>
      <c r="C7" s="217" t="s">
        <v>198</v>
      </c>
      <c r="D7" s="217" t="s">
        <v>199</v>
      </c>
      <c r="E7" s="140" t="s">
        <v>200</v>
      </c>
      <c r="F7" s="140" t="s">
        <v>201</v>
      </c>
      <c r="G7" s="140" t="s">
        <v>208</v>
      </c>
      <c r="H7" s="140" t="s">
        <v>209</v>
      </c>
      <c r="I7" s="140" t="s">
        <v>210</v>
      </c>
      <c r="J7" s="140" t="s">
        <v>211</v>
      </c>
      <c r="K7" s="140" t="s">
        <v>212</v>
      </c>
      <c r="L7" s="140" t="s">
        <v>213</v>
      </c>
      <c r="M7" s="140" t="s">
        <v>214</v>
      </c>
      <c r="N7" s="140" t="s">
        <v>215</v>
      </c>
      <c r="O7" s="140" t="s">
        <v>216</v>
      </c>
      <c r="P7" s="140" t="s">
        <v>217</v>
      </c>
      <c r="Q7" s="140" t="s">
        <v>218</v>
      </c>
      <c r="R7" s="140" t="s">
        <v>219</v>
      </c>
      <c r="S7" s="140" t="s">
        <v>220</v>
      </c>
      <c r="T7" s="140" t="s">
        <v>221</v>
      </c>
      <c r="U7" s="140" t="s">
        <v>222</v>
      </c>
      <c r="V7" s="140" t="s">
        <v>223</v>
      </c>
      <c r="W7" s="140" t="s">
        <v>224</v>
      </c>
      <c r="X7" s="140" t="s">
        <v>225</v>
      </c>
      <c r="Y7" s="219">
        <v>25</v>
      </c>
      <c r="Z7" s="220">
        <v>26</v>
      </c>
    </row>
    <row r="8" ht="16.5" customHeight="1" spans="1:26">
      <c r="A8" s="78" t="s">
        <v>226</v>
      </c>
      <c r="B8" s="78" t="s">
        <v>45</v>
      </c>
      <c r="C8" s="78" t="s">
        <v>227</v>
      </c>
      <c r="D8" s="218">
        <v>6402.47</v>
      </c>
      <c r="E8" s="218">
        <f>6402.47</f>
        <v>6402.47</v>
      </c>
      <c r="F8" s="218">
        <f>5442.47+960</f>
        <v>6402.47</v>
      </c>
      <c r="G8" s="218"/>
      <c r="H8" s="218"/>
      <c r="I8" s="218"/>
      <c r="J8" s="218"/>
      <c r="K8" s="218"/>
      <c r="L8" s="218"/>
      <c r="M8" s="218"/>
      <c r="N8" s="78" t="s">
        <v>228</v>
      </c>
      <c r="O8" s="78" t="s">
        <v>45</v>
      </c>
      <c r="P8" s="78" t="s">
        <v>229</v>
      </c>
      <c r="Q8" s="218">
        <v>7307.18</v>
      </c>
      <c r="R8" s="218">
        <v>7307.18</v>
      </c>
      <c r="S8" s="218">
        <f>960+6347.18</f>
        <v>7307.18</v>
      </c>
      <c r="T8" s="218"/>
      <c r="U8" s="218"/>
      <c r="V8" s="218"/>
      <c r="W8" s="218"/>
      <c r="X8" s="218"/>
      <c r="Y8" s="218"/>
      <c r="Z8" s="221"/>
    </row>
    <row r="9" ht="16.5" customHeight="1" spans="1:26">
      <c r="A9" s="78" t="s">
        <v>45</v>
      </c>
      <c r="B9" s="78" t="s">
        <v>230</v>
      </c>
      <c r="C9" s="78" t="s">
        <v>231</v>
      </c>
      <c r="D9" s="218">
        <v>3938.61</v>
      </c>
      <c r="E9" s="218">
        <v>3938.61</v>
      </c>
      <c r="F9" s="218">
        <v>3938.61</v>
      </c>
      <c r="G9" s="218"/>
      <c r="H9" s="218"/>
      <c r="I9" s="218"/>
      <c r="J9" s="218"/>
      <c r="K9" s="218"/>
      <c r="L9" s="218"/>
      <c r="M9" s="218"/>
      <c r="N9" s="78" t="s">
        <v>45</v>
      </c>
      <c r="O9" s="78" t="s">
        <v>230</v>
      </c>
      <c r="P9" s="78" t="s">
        <v>232</v>
      </c>
      <c r="Q9" s="218">
        <v>1635.58</v>
      </c>
      <c r="R9" s="218">
        <v>1635.58</v>
      </c>
      <c r="S9" s="218">
        <v>1635.58</v>
      </c>
      <c r="T9" s="218"/>
      <c r="U9" s="218"/>
      <c r="V9" s="218"/>
      <c r="W9" s="218"/>
      <c r="X9" s="218"/>
      <c r="Y9" s="218"/>
      <c r="Z9" s="221"/>
    </row>
    <row r="10" ht="16.5" customHeight="1" spans="1:26">
      <c r="A10" s="78" t="s">
        <v>45</v>
      </c>
      <c r="B10" s="78" t="s">
        <v>233</v>
      </c>
      <c r="C10" s="78" t="s">
        <v>234</v>
      </c>
      <c r="D10" s="218">
        <v>990.35</v>
      </c>
      <c r="E10" s="218">
        <v>990.35</v>
      </c>
      <c r="F10" s="218">
        <v>990.35</v>
      </c>
      <c r="G10" s="218"/>
      <c r="H10" s="218"/>
      <c r="I10" s="218"/>
      <c r="J10" s="218"/>
      <c r="K10" s="218"/>
      <c r="L10" s="218"/>
      <c r="M10" s="218"/>
      <c r="N10" s="78" t="s">
        <v>45</v>
      </c>
      <c r="O10" s="78" t="s">
        <v>233</v>
      </c>
      <c r="P10" s="78" t="s">
        <v>235</v>
      </c>
      <c r="Q10" s="218">
        <v>2077.35</v>
      </c>
      <c r="R10" s="218">
        <v>2077.35</v>
      </c>
      <c r="S10" s="218">
        <v>2077.35</v>
      </c>
      <c r="T10" s="218"/>
      <c r="U10" s="218"/>
      <c r="V10" s="218"/>
      <c r="W10" s="218"/>
      <c r="X10" s="218"/>
      <c r="Y10" s="218"/>
      <c r="Z10" s="221"/>
    </row>
    <row r="11" ht="16.5" customHeight="1" spans="1:26">
      <c r="A11" s="78" t="s">
        <v>45</v>
      </c>
      <c r="B11" s="78" t="s">
        <v>236</v>
      </c>
      <c r="C11" s="78" t="s">
        <v>237</v>
      </c>
      <c r="D11" s="218">
        <v>513.51</v>
      </c>
      <c r="E11" s="218">
        <v>513.51</v>
      </c>
      <c r="F11" s="218">
        <v>513.51</v>
      </c>
      <c r="G11" s="218"/>
      <c r="H11" s="218"/>
      <c r="I11" s="218"/>
      <c r="J11" s="218"/>
      <c r="K11" s="218"/>
      <c r="L11" s="218"/>
      <c r="M11" s="218"/>
      <c r="N11" s="78" t="s">
        <v>45</v>
      </c>
      <c r="O11" s="78" t="s">
        <v>236</v>
      </c>
      <c r="P11" s="78" t="s">
        <v>238</v>
      </c>
      <c r="Q11" s="218">
        <v>637.48</v>
      </c>
      <c r="R11" s="218">
        <v>637.48</v>
      </c>
      <c r="S11" s="218">
        <v>637.48</v>
      </c>
      <c r="T11" s="218"/>
      <c r="U11" s="218"/>
      <c r="V11" s="218"/>
      <c r="W11" s="218"/>
      <c r="X11" s="218"/>
      <c r="Y11" s="218"/>
      <c r="Z11" s="221"/>
    </row>
    <row r="12" ht="16.5" customHeight="1" spans="1:26">
      <c r="A12" s="78" t="s">
        <v>45</v>
      </c>
      <c r="B12" s="78" t="s">
        <v>239</v>
      </c>
      <c r="C12" s="78" t="s">
        <v>240</v>
      </c>
      <c r="D12" s="218">
        <v>960</v>
      </c>
      <c r="E12" s="218">
        <v>960</v>
      </c>
      <c r="F12" s="218">
        <v>960</v>
      </c>
      <c r="G12" s="218"/>
      <c r="H12" s="218"/>
      <c r="I12" s="218"/>
      <c r="J12" s="218"/>
      <c r="K12" s="218"/>
      <c r="L12" s="218"/>
      <c r="M12" s="218"/>
      <c r="N12" s="78" t="s">
        <v>45</v>
      </c>
      <c r="O12" s="78" t="s">
        <v>241</v>
      </c>
      <c r="P12" s="78" t="s">
        <v>242</v>
      </c>
      <c r="Q12" s="218"/>
      <c r="R12" s="218" t="s">
        <v>45</v>
      </c>
      <c r="S12" s="218"/>
      <c r="T12" s="218"/>
      <c r="U12" s="218" t="s">
        <v>45</v>
      </c>
      <c r="V12" s="218"/>
      <c r="W12" s="218"/>
      <c r="X12" s="218" t="s">
        <v>45</v>
      </c>
      <c r="Y12" s="218"/>
      <c r="Z12" s="221"/>
    </row>
    <row r="13" ht="16.5" customHeight="1" spans="1:26">
      <c r="A13" s="78" t="s">
        <v>243</v>
      </c>
      <c r="B13" s="78" t="s">
        <v>45</v>
      </c>
      <c r="C13" s="78" t="s">
        <v>244</v>
      </c>
      <c r="D13" s="218">
        <v>958.74</v>
      </c>
      <c r="E13" s="218">
        <v>958.74</v>
      </c>
      <c r="F13" s="218">
        <v>818.74</v>
      </c>
      <c r="G13" s="218">
        <v>140</v>
      </c>
      <c r="H13" s="218"/>
      <c r="I13" s="218"/>
      <c r="J13" s="218"/>
      <c r="K13" s="218"/>
      <c r="L13" s="218"/>
      <c r="M13" s="218"/>
      <c r="N13" s="78" t="s">
        <v>45</v>
      </c>
      <c r="O13" s="78" t="s">
        <v>245</v>
      </c>
      <c r="P13" s="78" t="s">
        <v>246</v>
      </c>
      <c r="Q13" s="218">
        <v>275.65</v>
      </c>
      <c r="R13" s="218">
        <v>275.65</v>
      </c>
      <c r="S13" s="218">
        <v>275.65</v>
      </c>
      <c r="T13" s="218"/>
      <c r="U13" s="218"/>
      <c r="V13" s="218"/>
      <c r="W13" s="218"/>
      <c r="X13" s="218"/>
      <c r="Y13" s="218"/>
      <c r="Z13" s="221"/>
    </row>
    <row r="14" ht="16.5" customHeight="1" spans="1:26">
      <c r="A14" s="78" t="s">
        <v>45</v>
      </c>
      <c r="B14" s="78" t="s">
        <v>230</v>
      </c>
      <c r="C14" s="78" t="s">
        <v>247</v>
      </c>
      <c r="D14" s="218">
        <v>890.09</v>
      </c>
      <c r="E14" s="218">
        <v>890.09</v>
      </c>
      <c r="F14" s="218">
        <v>750.09</v>
      </c>
      <c r="G14" s="218">
        <v>140</v>
      </c>
      <c r="H14" s="218"/>
      <c r="I14" s="218"/>
      <c r="J14" s="218"/>
      <c r="K14" s="218"/>
      <c r="L14" s="218"/>
      <c r="M14" s="218"/>
      <c r="N14" s="78" t="s">
        <v>45</v>
      </c>
      <c r="O14" s="78" t="s">
        <v>248</v>
      </c>
      <c r="P14" s="78" t="s">
        <v>249</v>
      </c>
      <c r="Q14" s="218">
        <v>661.35</v>
      </c>
      <c r="R14" s="218">
        <v>661.35</v>
      </c>
      <c r="S14" s="218">
        <v>661.35</v>
      </c>
      <c r="T14" s="218"/>
      <c r="U14" s="218"/>
      <c r="V14" s="218"/>
      <c r="W14" s="218"/>
      <c r="X14" s="218"/>
      <c r="Y14" s="218"/>
      <c r="Z14" s="221"/>
    </row>
    <row r="15" ht="16.5" customHeight="1" spans="1:26">
      <c r="A15" s="78" t="s">
        <v>45</v>
      </c>
      <c r="B15" s="78" t="s">
        <v>233</v>
      </c>
      <c r="C15" s="78" t="s">
        <v>250</v>
      </c>
      <c r="D15" s="218">
        <v>1.8</v>
      </c>
      <c r="E15" s="218">
        <v>1.8</v>
      </c>
      <c r="F15" s="218">
        <v>1.8</v>
      </c>
      <c r="G15" s="218"/>
      <c r="H15" s="218"/>
      <c r="I15" s="218"/>
      <c r="J15" s="218"/>
      <c r="K15" s="218"/>
      <c r="L15" s="218"/>
      <c r="M15" s="218"/>
      <c r="N15" s="78" t="s">
        <v>45</v>
      </c>
      <c r="O15" s="78" t="s">
        <v>251</v>
      </c>
      <c r="P15" s="78" t="s">
        <v>252</v>
      </c>
      <c r="Q15" s="218"/>
      <c r="R15" s="218"/>
      <c r="S15" s="218"/>
      <c r="T15" s="218"/>
      <c r="U15" s="218"/>
      <c r="V15" s="218"/>
      <c r="W15" s="218"/>
      <c r="X15" s="218"/>
      <c r="Y15" s="218"/>
      <c r="Z15" s="221"/>
    </row>
    <row r="16" ht="16.5" customHeight="1" spans="1:26">
      <c r="A16" s="78" t="s">
        <v>45</v>
      </c>
      <c r="B16" s="78" t="s">
        <v>236</v>
      </c>
      <c r="C16" s="78" t="s">
        <v>253</v>
      </c>
      <c r="D16" s="218">
        <v>22.2</v>
      </c>
      <c r="E16" s="218">
        <v>22.2</v>
      </c>
      <c r="F16" s="218">
        <v>22.2</v>
      </c>
      <c r="G16" s="218"/>
      <c r="H16" s="218"/>
      <c r="I16" s="218"/>
      <c r="J16" s="218"/>
      <c r="K16" s="218"/>
      <c r="L16" s="218"/>
      <c r="M16" s="218"/>
      <c r="N16" s="78" t="s">
        <v>45</v>
      </c>
      <c r="O16" s="78" t="s">
        <v>211</v>
      </c>
      <c r="P16" s="78" t="s">
        <v>254</v>
      </c>
      <c r="Q16" s="218">
        <v>237.73</v>
      </c>
      <c r="R16" s="218">
        <v>237.73</v>
      </c>
      <c r="S16" s="218">
        <v>237.73</v>
      </c>
      <c r="T16" s="218"/>
      <c r="U16" s="218"/>
      <c r="V16" s="218"/>
      <c r="W16" s="218"/>
      <c r="X16" s="218"/>
      <c r="Y16" s="218"/>
      <c r="Z16" s="221"/>
    </row>
    <row r="17" ht="16.5" customHeight="1" spans="1:26">
      <c r="A17" s="78" t="s">
        <v>45</v>
      </c>
      <c r="B17" s="78" t="s">
        <v>255</v>
      </c>
      <c r="C17" s="78" t="s">
        <v>256</v>
      </c>
      <c r="D17" s="218"/>
      <c r="E17" s="218" t="s">
        <v>45</v>
      </c>
      <c r="F17" s="218"/>
      <c r="G17" s="218"/>
      <c r="H17" s="218" t="s">
        <v>45</v>
      </c>
      <c r="I17" s="218"/>
      <c r="J17" s="218"/>
      <c r="K17" s="218" t="s">
        <v>45</v>
      </c>
      <c r="L17" s="218"/>
      <c r="M17" s="218"/>
      <c r="N17" s="78" t="s">
        <v>45</v>
      </c>
      <c r="O17" s="78" t="s">
        <v>212</v>
      </c>
      <c r="P17" s="78" t="s">
        <v>257</v>
      </c>
      <c r="Q17" s="218">
        <v>179.98</v>
      </c>
      <c r="R17" s="218">
        <v>179.98</v>
      </c>
      <c r="S17" s="218">
        <v>179.98</v>
      </c>
      <c r="T17" s="218"/>
      <c r="U17" s="218"/>
      <c r="V17" s="218"/>
      <c r="W17" s="218"/>
      <c r="X17" s="218"/>
      <c r="Y17" s="218"/>
      <c r="Z17" s="221"/>
    </row>
    <row r="18" ht="16.5" customHeight="1" spans="1:26">
      <c r="A18" s="78" t="s">
        <v>45</v>
      </c>
      <c r="B18" s="78" t="s">
        <v>258</v>
      </c>
      <c r="C18" s="78" t="s">
        <v>259</v>
      </c>
      <c r="D18" s="218"/>
      <c r="E18" s="218" t="s">
        <v>45</v>
      </c>
      <c r="F18" s="218"/>
      <c r="G18" s="218"/>
      <c r="H18" s="218" t="s">
        <v>45</v>
      </c>
      <c r="I18" s="218"/>
      <c r="J18" s="218"/>
      <c r="K18" s="218" t="s">
        <v>45</v>
      </c>
      <c r="L18" s="218"/>
      <c r="M18" s="218"/>
      <c r="N18" s="78" t="s">
        <v>45</v>
      </c>
      <c r="O18" s="78" t="s">
        <v>213</v>
      </c>
      <c r="P18" s="78" t="s">
        <v>260</v>
      </c>
      <c r="Q18" s="218">
        <v>46.65</v>
      </c>
      <c r="R18" s="218">
        <v>46.65</v>
      </c>
      <c r="S18" s="218">
        <v>46.65</v>
      </c>
      <c r="T18" s="218"/>
      <c r="U18" s="218"/>
      <c r="V18" s="218"/>
      <c r="W18" s="218"/>
      <c r="X18" s="218"/>
      <c r="Y18" s="218"/>
      <c r="Z18" s="221"/>
    </row>
    <row r="19" ht="16.5" customHeight="1" spans="1:26">
      <c r="A19" s="78" t="s">
        <v>45</v>
      </c>
      <c r="B19" s="78" t="s">
        <v>241</v>
      </c>
      <c r="C19" s="78" t="s">
        <v>261</v>
      </c>
      <c r="D19" s="218">
        <v>4.85</v>
      </c>
      <c r="E19" s="218">
        <v>4.85</v>
      </c>
      <c r="F19" s="218">
        <v>4.85</v>
      </c>
      <c r="G19" s="218"/>
      <c r="H19" s="218"/>
      <c r="I19" s="218"/>
      <c r="J19" s="218"/>
      <c r="K19" s="218"/>
      <c r="L19" s="218"/>
      <c r="M19" s="218"/>
      <c r="N19" s="78" t="s">
        <v>45</v>
      </c>
      <c r="O19" s="78" t="s">
        <v>214</v>
      </c>
      <c r="P19" s="78" t="s">
        <v>237</v>
      </c>
      <c r="Q19" s="218">
        <v>595.41</v>
      </c>
      <c r="R19" s="218">
        <v>595.41</v>
      </c>
      <c r="S19" s="218">
        <v>595.41</v>
      </c>
      <c r="T19" s="218"/>
      <c r="U19" s="218"/>
      <c r="V19" s="218"/>
      <c r="W19" s="218"/>
      <c r="X19" s="218"/>
      <c r="Y19" s="218"/>
      <c r="Z19" s="221"/>
    </row>
    <row r="20" ht="16.5" customHeight="1" spans="1:26">
      <c r="A20" s="78" t="s">
        <v>45</v>
      </c>
      <c r="B20" s="78" t="s">
        <v>245</v>
      </c>
      <c r="C20" s="78" t="s">
        <v>262</v>
      </c>
      <c r="D20" s="218"/>
      <c r="E20" s="218" t="s">
        <v>45</v>
      </c>
      <c r="F20" s="218"/>
      <c r="G20" s="218"/>
      <c r="H20" s="218" t="s">
        <v>45</v>
      </c>
      <c r="I20" s="218"/>
      <c r="J20" s="218"/>
      <c r="K20" s="218" t="s">
        <v>45</v>
      </c>
      <c r="L20" s="218"/>
      <c r="M20" s="218"/>
      <c r="N20" s="78" t="s">
        <v>45</v>
      </c>
      <c r="O20" s="78" t="s">
        <v>215</v>
      </c>
      <c r="P20" s="78" t="s">
        <v>263</v>
      </c>
      <c r="Q20" s="218"/>
      <c r="R20" s="218" t="s">
        <v>45</v>
      </c>
      <c r="S20" s="218"/>
      <c r="T20" s="218"/>
      <c r="U20" s="218" t="s">
        <v>45</v>
      </c>
      <c r="V20" s="218"/>
      <c r="W20" s="218"/>
      <c r="X20" s="218" t="s">
        <v>45</v>
      </c>
      <c r="Y20" s="218"/>
      <c r="Z20" s="221"/>
    </row>
    <row r="21" ht="16.5" customHeight="1" spans="1:26">
      <c r="A21" s="78" t="s">
        <v>45</v>
      </c>
      <c r="B21" s="78" t="s">
        <v>248</v>
      </c>
      <c r="C21" s="78" t="s">
        <v>264</v>
      </c>
      <c r="D21" s="218">
        <v>39.8</v>
      </c>
      <c r="E21" s="218">
        <v>39.8</v>
      </c>
      <c r="F21" s="218">
        <v>39.8</v>
      </c>
      <c r="G21" s="218"/>
      <c r="H21" s="218"/>
      <c r="I21" s="218"/>
      <c r="J21" s="218"/>
      <c r="K21" s="218"/>
      <c r="L21" s="218"/>
      <c r="M21" s="218"/>
      <c r="N21" s="78" t="s">
        <v>45</v>
      </c>
      <c r="O21" s="78" t="s">
        <v>239</v>
      </c>
      <c r="P21" s="78" t="s">
        <v>240</v>
      </c>
      <c r="Q21" s="218">
        <v>960</v>
      </c>
      <c r="R21" s="218">
        <v>960</v>
      </c>
      <c r="S21" s="218">
        <v>960</v>
      </c>
      <c r="T21" s="218"/>
      <c r="U21" s="218"/>
      <c r="V21" s="218"/>
      <c r="W21" s="218"/>
      <c r="X21" s="218"/>
      <c r="Y21" s="218"/>
      <c r="Z21" s="221"/>
    </row>
    <row r="22" ht="16.5" customHeight="1" spans="1:26">
      <c r="A22" s="78" t="s">
        <v>45</v>
      </c>
      <c r="B22" s="78" t="s">
        <v>251</v>
      </c>
      <c r="C22" s="78" t="s">
        <v>265</v>
      </c>
      <c r="D22" s="218"/>
      <c r="E22" s="218" t="s">
        <v>45</v>
      </c>
      <c r="F22" s="218"/>
      <c r="G22" s="218"/>
      <c r="H22" s="218" t="s">
        <v>45</v>
      </c>
      <c r="I22" s="218"/>
      <c r="J22" s="218"/>
      <c r="K22" s="218" t="s">
        <v>45</v>
      </c>
      <c r="L22" s="218"/>
      <c r="M22" s="218"/>
      <c r="N22" s="78" t="s">
        <v>266</v>
      </c>
      <c r="O22" s="78" t="s">
        <v>45</v>
      </c>
      <c r="P22" s="78" t="s">
        <v>267</v>
      </c>
      <c r="Q22" s="218">
        <v>1040.38</v>
      </c>
      <c r="R22" s="218">
        <v>1040.38</v>
      </c>
      <c r="S22" s="218">
        <v>900.38</v>
      </c>
      <c r="T22" s="218">
        <v>140</v>
      </c>
      <c r="U22" s="218"/>
      <c r="V22" s="218"/>
      <c r="W22" s="218"/>
      <c r="X22" s="218"/>
      <c r="Y22" s="218"/>
      <c r="Z22" s="221"/>
    </row>
    <row r="23" ht="16.5" customHeight="1" spans="1:26">
      <c r="A23" s="78" t="s">
        <v>45</v>
      </c>
      <c r="B23" s="78" t="s">
        <v>239</v>
      </c>
      <c r="C23" s="78" t="s">
        <v>268</v>
      </c>
      <c r="D23" s="218"/>
      <c r="E23" s="218" t="s">
        <v>45</v>
      </c>
      <c r="F23" s="218"/>
      <c r="G23" s="218"/>
      <c r="H23" s="218" t="s">
        <v>45</v>
      </c>
      <c r="I23" s="218"/>
      <c r="J23" s="218"/>
      <c r="K23" s="218" t="s">
        <v>45</v>
      </c>
      <c r="L23" s="218"/>
      <c r="M23" s="218"/>
      <c r="N23" s="78" t="s">
        <v>45</v>
      </c>
      <c r="O23" s="78" t="s">
        <v>230</v>
      </c>
      <c r="P23" s="78" t="s">
        <v>269</v>
      </c>
      <c r="Q23" s="218">
        <v>379.24</v>
      </c>
      <c r="R23" s="218">
        <v>379.24</v>
      </c>
      <c r="S23" s="218">
        <v>269.24</v>
      </c>
      <c r="T23" s="218">
        <v>110</v>
      </c>
      <c r="U23" s="218"/>
      <c r="V23" s="218"/>
      <c r="W23" s="218"/>
      <c r="X23" s="218"/>
      <c r="Y23" s="218"/>
      <c r="Z23" s="221"/>
    </row>
    <row r="24" ht="16.5" customHeight="1" spans="1:26">
      <c r="A24" s="78" t="s">
        <v>270</v>
      </c>
      <c r="B24" s="78" t="s">
        <v>45</v>
      </c>
      <c r="C24" s="78" t="s">
        <v>271</v>
      </c>
      <c r="D24" s="218">
        <v>41347.86</v>
      </c>
      <c r="E24" s="218">
        <v>2750.36</v>
      </c>
      <c r="F24" s="218"/>
      <c r="G24" s="218">
        <v>2750.36</v>
      </c>
      <c r="H24" s="218">
        <v>38597.5</v>
      </c>
      <c r="I24" s="218"/>
      <c r="J24" s="218">
        <v>38597.5</v>
      </c>
      <c r="K24" s="218"/>
      <c r="L24" s="218"/>
      <c r="M24" s="218"/>
      <c r="N24" s="78" t="s">
        <v>45</v>
      </c>
      <c r="O24" s="78" t="s">
        <v>233</v>
      </c>
      <c r="P24" s="78" t="s">
        <v>272</v>
      </c>
      <c r="Q24" s="218"/>
      <c r="R24" s="218" t="s">
        <v>45</v>
      </c>
      <c r="S24" s="218"/>
      <c r="T24" s="218"/>
      <c r="U24" s="218" t="s">
        <v>45</v>
      </c>
      <c r="V24" s="218"/>
      <c r="W24" s="218"/>
      <c r="X24" s="218" t="s">
        <v>45</v>
      </c>
      <c r="Y24" s="218"/>
      <c r="Z24" s="221"/>
    </row>
    <row r="25" ht="16.5" customHeight="1" spans="1:26">
      <c r="A25" s="78" t="s">
        <v>45</v>
      </c>
      <c r="B25" s="78" t="s">
        <v>230</v>
      </c>
      <c r="C25" s="78" t="s">
        <v>273</v>
      </c>
      <c r="D25" s="218"/>
      <c r="E25" s="218" t="s">
        <v>45</v>
      </c>
      <c r="F25" s="218"/>
      <c r="G25" s="218"/>
      <c r="H25" s="218" t="s">
        <v>45</v>
      </c>
      <c r="I25" s="218"/>
      <c r="J25" s="218"/>
      <c r="K25" s="218" t="s">
        <v>45</v>
      </c>
      <c r="L25" s="218"/>
      <c r="M25" s="218"/>
      <c r="N25" s="78" t="s">
        <v>45</v>
      </c>
      <c r="O25" s="78" t="s">
        <v>236</v>
      </c>
      <c r="P25" s="78" t="s">
        <v>274</v>
      </c>
      <c r="Q25" s="218"/>
      <c r="R25" s="218" t="s">
        <v>45</v>
      </c>
      <c r="S25" s="218"/>
      <c r="T25" s="218"/>
      <c r="U25" s="218" t="s">
        <v>45</v>
      </c>
      <c r="V25" s="218"/>
      <c r="W25" s="218"/>
      <c r="X25" s="218" t="s">
        <v>45</v>
      </c>
      <c r="Y25" s="218"/>
      <c r="Z25" s="221"/>
    </row>
    <row r="26" ht="16.5" customHeight="1" spans="1:26">
      <c r="A26" s="78" t="s">
        <v>45</v>
      </c>
      <c r="B26" s="78" t="s">
        <v>233</v>
      </c>
      <c r="C26" s="78" t="s">
        <v>275</v>
      </c>
      <c r="D26" s="218">
        <v>41347.86</v>
      </c>
      <c r="E26" s="218">
        <v>2750.36</v>
      </c>
      <c r="F26" s="218"/>
      <c r="G26" s="218">
        <v>2750.36</v>
      </c>
      <c r="H26" s="218">
        <v>38597.5</v>
      </c>
      <c r="I26" s="218"/>
      <c r="J26" s="218">
        <v>38597.5</v>
      </c>
      <c r="K26" s="218"/>
      <c r="L26" s="218"/>
      <c r="M26" s="218"/>
      <c r="N26" s="78" t="s">
        <v>45</v>
      </c>
      <c r="O26" s="78" t="s">
        <v>255</v>
      </c>
      <c r="P26" s="78" t="s">
        <v>276</v>
      </c>
      <c r="Q26" s="218"/>
      <c r="R26" s="218" t="s">
        <v>45</v>
      </c>
      <c r="S26" s="218"/>
      <c r="T26" s="218"/>
      <c r="U26" s="218" t="s">
        <v>45</v>
      </c>
      <c r="V26" s="218"/>
      <c r="W26" s="218"/>
      <c r="X26" s="218" t="s">
        <v>45</v>
      </c>
      <c r="Y26" s="218"/>
      <c r="Z26" s="221"/>
    </row>
    <row r="27" ht="16.5" customHeight="1" spans="1:26">
      <c r="A27" s="78" t="s">
        <v>45</v>
      </c>
      <c r="B27" s="78" t="s">
        <v>236</v>
      </c>
      <c r="C27" s="78" t="s">
        <v>277</v>
      </c>
      <c r="D27" s="218"/>
      <c r="E27" s="218" t="s">
        <v>45</v>
      </c>
      <c r="F27" s="218"/>
      <c r="G27" s="218"/>
      <c r="H27" s="218" t="s">
        <v>45</v>
      </c>
      <c r="I27" s="218"/>
      <c r="J27" s="218"/>
      <c r="K27" s="218" t="s">
        <v>45</v>
      </c>
      <c r="L27" s="218"/>
      <c r="M27" s="218"/>
      <c r="N27" s="78" t="s">
        <v>45</v>
      </c>
      <c r="O27" s="78" t="s">
        <v>258</v>
      </c>
      <c r="P27" s="78" t="s">
        <v>278</v>
      </c>
      <c r="Q27" s="218">
        <v>3</v>
      </c>
      <c r="R27" s="218">
        <v>3</v>
      </c>
      <c r="S27" s="218">
        <v>3</v>
      </c>
      <c r="T27" s="218"/>
      <c r="U27" s="218"/>
      <c r="V27" s="218"/>
      <c r="W27" s="218"/>
      <c r="X27" s="218"/>
      <c r="Y27" s="218"/>
      <c r="Z27" s="221"/>
    </row>
    <row r="28" ht="16.5" customHeight="1" spans="1:26">
      <c r="A28" s="78" t="s">
        <v>45</v>
      </c>
      <c r="B28" s="78" t="s">
        <v>258</v>
      </c>
      <c r="C28" s="78" t="s">
        <v>279</v>
      </c>
      <c r="D28" s="218"/>
      <c r="E28" s="218" t="s">
        <v>45</v>
      </c>
      <c r="F28" s="218"/>
      <c r="G28" s="218"/>
      <c r="H28" s="218" t="s">
        <v>45</v>
      </c>
      <c r="I28" s="218"/>
      <c r="J28" s="218"/>
      <c r="K28" s="218" t="s">
        <v>45</v>
      </c>
      <c r="L28" s="218"/>
      <c r="M28" s="218"/>
      <c r="N28" s="78" t="s">
        <v>45</v>
      </c>
      <c r="O28" s="78" t="s">
        <v>241</v>
      </c>
      <c r="P28" s="78" t="s">
        <v>280</v>
      </c>
      <c r="Q28" s="218">
        <v>4</v>
      </c>
      <c r="R28" s="218">
        <v>4</v>
      </c>
      <c r="S28" s="218">
        <v>4</v>
      </c>
      <c r="T28" s="218"/>
      <c r="U28" s="218"/>
      <c r="V28" s="218"/>
      <c r="W28" s="218"/>
      <c r="X28" s="218"/>
      <c r="Y28" s="218"/>
      <c r="Z28" s="221"/>
    </row>
    <row r="29" ht="16.5" customHeight="1" spans="1:26">
      <c r="A29" s="78" t="s">
        <v>45</v>
      </c>
      <c r="B29" s="78" t="s">
        <v>241</v>
      </c>
      <c r="C29" s="78" t="s">
        <v>281</v>
      </c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78" t="s">
        <v>45</v>
      </c>
      <c r="O29" s="78" t="s">
        <v>245</v>
      </c>
      <c r="P29" s="78" t="s">
        <v>282</v>
      </c>
      <c r="Q29" s="218">
        <v>14</v>
      </c>
      <c r="R29" s="218">
        <v>14</v>
      </c>
      <c r="S29" s="218">
        <v>14</v>
      </c>
      <c r="T29" s="218"/>
      <c r="U29" s="218"/>
      <c r="V29" s="218"/>
      <c r="W29" s="218"/>
      <c r="X29" s="218"/>
      <c r="Y29" s="218"/>
      <c r="Z29" s="221"/>
    </row>
    <row r="30" ht="16.5" customHeight="1" spans="1:26">
      <c r="A30" s="78" t="s">
        <v>45</v>
      </c>
      <c r="B30" s="78" t="s">
        <v>245</v>
      </c>
      <c r="C30" s="78" t="s">
        <v>283</v>
      </c>
      <c r="D30" s="218"/>
      <c r="E30" s="218" t="s">
        <v>45</v>
      </c>
      <c r="F30" s="218"/>
      <c r="G30" s="218"/>
      <c r="H30" s="218" t="s">
        <v>45</v>
      </c>
      <c r="I30" s="218"/>
      <c r="J30" s="218"/>
      <c r="K30" s="218" t="s">
        <v>45</v>
      </c>
      <c r="L30" s="218"/>
      <c r="M30" s="218"/>
      <c r="N30" s="78" t="s">
        <v>45</v>
      </c>
      <c r="O30" s="78" t="s">
        <v>248</v>
      </c>
      <c r="P30" s="78" t="s">
        <v>284</v>
      </c>
      <c r="Q30" s="218"/>
      <c r="R30" s="218" t="s">
        <v>45</v>
      </c>
      <c r="S30" s="218"/>
      <c r="T30" s="218"/>
      <c r="U30" s="218" t="s">
        <v>45</v>
      </c>
      <c r="V30" s="218"/>
      <c r="W30" s="218"/>
      <c r="X30" s="218" t="s">
        <v>45</v>
      </c>
      <c r="Y30" s="218"/>
      <c r="Z30" s="221"/>
    </row>
    <row r="31" ht="16.5" customHeight="1" spans="1:26">
      <c r="A31" s="78" t="s">
        <v>45</v>
      </c>
      <c r="B31" s="78" t="s">
        <v>239</v>
      </c>
      <c r="C31" s="78" t="s">
        <v>285</v>
      </c>
      <c r="D31" s="218"/>
      <c r="E31" s="218" t="s">
        <v>45</v>
      </c>
      <c r="F31" s="218"/>
      <c r="G31" s="218"/>
      <c r="H31" s="218" t="s">
        <v>45</v>
      </c>
      <c r="I31" s="218"/>
      <c r="J31" s="218"/>
      <c r="K31" s="218" t="s">
        <v>45</v>
      </c>
      <c r="L31" s="218"/>
      <c r="M31" s="218"/>
      <c r="N31" s="78" t="s">
        <v>45</v>
      </c>
      <c r="O31" s="78" t="s">
        <v>251</v>
      </c>
      <c r="P31" s="78" t="s">
        <v>286</v>
      </c>
      <c r="Q31" s="218"/>
      <c r="R31" s="218" t="s">
        <v>45</v>
      </c>
      <c r="S31" s="218"/>
      <c r="T31" s="218"/>
      <c r="U31" s="218" t="s">
        <v>45</v>
      </c>
      <c r="V31" s="218"/>
      <c r="W31" s="218"/>
      <c r="X31" s="218" t="s">
        <v>45</v>
      </c>
      <c r="Y31" s="218"/>
      <c r="Z31" s="221"/>
    </row>
    <row r="32" ht="16.5" customHeight="1" spans="1:26">
      <c r="A32" s="78" t="s">
        <v>287</v>
      </c>
      <c r="B32" s="78" t="s">
        <v>45</v>
      </c>
      <c r="C32" s="78" t="s">
        <v>288</v>
      </c>
      <c r="D32" s="218"/>
      <c r="E32" s="218" t="s">
        <v>45</v>
      </c>
      <c r="F32" s="218"/>
      <c r="G32" s="218"/>
      <c r="H32" s="218" t="s">
        <v>45</v>
      </c>
      <c r="I32" s="218"/>
      <c r="J32" s="218"/>
      <c r="K32" s="218" t="s">
        <v>45</v>
      </c>
      <c r="L32" s="218"/>
      <c r="M32" s="218"/>
      <c r="N32" s="78" t="s">
        <v>45</v>
      </c>
      <c r="O32" s="78" t="s">
        <v>212</v>
      </c>
      <c r="P32" s="78" t="s">
        <v>289</v>
      </c>
      <c r="Q32" s="218">
        <v>23</v>
      </c>
      <c r="R32" s="218">
        <v>23</v>
      </c>
      <c r="S32" s="218">
        <v>23</v>
      </c>
      <c r="T32" s="218"/>
      <c r="U32" s="218"/>
      <c r="V32" s="218"/>
      <c r="W32" s="218"/>
      <c r="X32" s="218"/>
      <c r="Y32" s="218"/>
      <c r="Z32" s="221"/>
    </row>
    <row r="33" ht="16.5" customHeight="1" spans="1:26">
      <c r="A33" s="78" t="s">
        <v>45</v>
      </c>
      <c r="B33" s="78" t="s">
        <v>230</v>
      </c>
      <c r="C33" s="78" t="s">
        <v>273</v>
      </c>
      <c r="D33" s="218"/>
      <c r="E33" s="218" t="s">
        <v>45</v>
      </c>
      <c r="F33" s="218"/>
      <c r="G33" s="218"/>
      <c r="H33" s="218" t="s">
        <v>45</v>
      </c>
      <c r="I33" s="218"/>
      <c r="J33" s="218"/>
      <c r="K33" s="218" t="s">
        <v>45</v>
      </c>
      <c r="L33" s="218"/>
      <c r="M33" s="218"/>
      <c r="N33" s="78" t="s">
        <v>45</v>
      </c>
      <c r="O33" s="78" t="s">
        <v>213</v>
      </c>
      <c r="P33" s="78" t="s">
        <v>262</v>
      </c>
      <c r="Q33" s="218"/>
      <c r="R33" s="218" t="s">
        <v>45</v>
      </c>
      <c r="S33" s="218"/>
      <c r="T33" s="218"/>
      <c r="U33" s="218" t="s">
        <v>45</v>
      </c>
      <c r="V33" s="218"/>
      <c r="W33" s="218"/>
      <c r="X33" s="218" t="s">
        <v>45</v>
      </c>
      <c r="Y33" s="218"/>
      <c r="Z33" s="221"/>
    </row>
    <row r="34" ht="16.5" customHeight="1" spans="1:26">
      <c r="A34" s="78" t="s">
        <v>45</v>
      </c>
      <c r="B34" s="78" t="s">
        <v>233</v>
      </c>
      <c r="C34" s="78" t="s">
        <v>275</v>
      </c>
      <c r="D34" s="218"/>
      <c r="E34" s="218" t="s">
        <v>45</v>
      </c>
      <c r="F34" s="218"/>
      <c r="G34" s="218"/>
      <c r="H34" s="218" t="s">
        <v>45</v>
      </c>
      <c r="I34" s="218"/>
      <c r="J34" s="218"/>
      <c r="K34" s="218" t="s">
        <v>45</v>
      </c>
      <c r="L34" s="218"/>
      <c r="M34" s="218"/>
      <c r="N34" s="78" t="s">
        <v>45</v>
      </c>
      <c r="O34" s="78" t="s">
        <v>214</v>
      </c>
      <c r="P34" s="78" t="s">
        <v>265</v>
      </c>
      <c r="Q34" s="218"/>
      <c r="R34" s="218" t="s">
        <v>45</v>
      </c>
      <c r="S34" s="218"/>
      <c r="T34" s="218"/>
      <c r="U34" s="218" t="s">
        <v>45</v>
      </c>
      <c r="V34" s="218"/>
      <c r="W34" s="218"/>
      <c r="X34" s="218" t="s">
        <v>45</v>
      </c>
      <c r="Y34" s="218"/>
      <c r="Z34" s="221"/>
    </row>
    <row r="35" ht="16.5" customHeight="1" spans="1:26">
      <c r="A35" s="78" t="s">
        <v>45</v>
      </c>
      <c r="B35" s="78" t="s">
        <v>236</v>
      </c>
      <c r="C35" s="78" t="s">
        <v>277</v>
      </c>
      <c r="D35" s="218"/>
      <c r="E35" s="218" t="s">
        <v>45</v>
      </c>
      <c r="F35" s="218"/>
      <c r="G35" s="218"/>
      <c r="H35" s="218" t="s">
        <v>45</v>
      </c>
      <c r="I35" s="218"/>
      <c r="J35" s="218"/>
      <c r="K35" s="218" t="s">
        <v>45</v>
      </c>
      <c r="L35" s="218"/>
      <c r="M35" s="218"/>
      <c r="N35" s="78" t="s">
        <v>45</v>
      </c>
      <c r="O35" s="78" t="s">
        <v>215</v>
      </c>
      <c r="P35" s="78" t="s">
        <v>290</v>
      </c>
      <c r="Q35" s="218"/>
      <c r="R35" s="218" t="s">
        <v>45</v>
      </c>
      <c r="S35" s="218"/>
      <c r="T35" s="218"/>
      <c r="U35" s="218" t="s">
        <v>45</v>
      </c>
      <c r="V35" s="218"/>
      <c r="W35" s="218"/>
      <c r="X35" s="218" t="s">
        <v>45</v>
      </c>
      <c r="Y35" s="218"/>
      <c r="Z35" s="221"/>
    </row>
    <row r="36" ht="16.5" customHeight="1" spans="1:26">
      <c r="A36" s="78" t="s">
        <v>45</v>
      </c>
      <c r="B36" s="78" t="s">
        <v>255</v>
      </c>
      <c r="C36" s="78" t="s">
        <v>281</v>
      </c>
      <c r="D36" s="218"/>
      <c r="E36" s="218" t="s">
        <v>45</v>
      </c>
      <c r="F36" s="218"/>
      <c r="G36" s="218"/>
      <c r="H36" s="218" t="s">
        <v>45</v>
      </c>
      <c r="I36" s="218"/>
      <c r="J36" s="218"/>
      <c r="K36" s="218" t="s">
        <v>45</v>
      </c>
      <c r="L36" s="218"/>
      <c r="M36" s="218"/>
      <c r="N36" s="78" t="s">
        <v>45</v>
      </c>
      <c r="O36" s="78" t="s">
        <v>216</v>
      </c>
      <c r="P36" s="78" t="s">
        <v>250</v>
      </c>
      <c r="Q36" s="218">
        <v>1.8</v>
      </c>
      <c r="R36" s="218">
        <v>1.8</v>
      </c>
      <c r="S36" s="218">
        <v>1.8</v>
      </c>
      <c r="T36" s="218"/>
      <c r="U36" s="218"/>
      <c r="V36" s="218"/>
      <c r="W36" s="218"/>
      <c r="X36" s="218"/>
      <c r="Y36" s="218"/>
      <c r="Z36" s="221"/>
    </row>
    <row r="37" ht="16.5" customHeight="1" spans="1:26">
      <c r="A37" s="78" t="s">
        <v>45</v>
      </c>
      <c r="B37" s="78" t="s">
        <v>258</v>
      </c>
      <c r="C37" s="78" t="s">
        <v>283</v>
      </c>
      <c r="D37" s="218"/>
      <c r="E37" s="218" t="s">
        <v>45</v>
      </c>
      <c r="F37" s="218"/>
      <c r="G37" s="218"/>
      <c r="H37" s="218" t="s">
        <v>45</v>
      </c>
      <c r="I37" s="218"/>
      <c r="J37" s="218"/>
      <c r="K37" s="218" t="s">
        <v>45</v>
      </c>
      <c r="L37" s="218"/>
      <c r="M37" s="218"/>
      <c r="N37" s="78" t="s">
        <v>45</v>
      </c>
      <c r="O37" s="78" t="s">
        <v>217</v>
      </c>
      <c r="P37" s="78" t="s">
        <v>253</v>
      </c>
      <c r="Q37" s="218">
        <v>26.36</v>
      </c>
      <c r="R37" s="218">
        <v>26.36</v>
      </c>
      <c r="S37" s="218">
        <v>26.36</v>
      </c>
      <c r="T37" s="218"/>
      <c r="U37" s="218"/>
      <c r="V37" s="218"/>
      <c r="W37" s="218"/>
      <c r="X37" s="218"/>
      <c r="Y37" s="218"/>
      <c r="Z37" s="221"/>
    </row>
    <row r="38" ht="16.5" customHeight="1" spans="1:26">
      <c r="A38" s="78" t="s">
        <v>45</v>
      </c>
      <c r="B38" s="78" t="s">
        <v>239</v>
      </c>
      <c r="C38" s="78" t="s">
        <v>285</v>
      </c>
      <c r="D38" s="218"/>
      <c r="E38" s="218" t="s">
        <v>45</v>
      </c>
      <c r="F38" s="218"/>
      <c r="G38" s="218"/>
      <c r="H38" s="218" t="s">
        <v>45</v>
      </c>
      <c r="I38" s="218"/>
      <c r="J38" s="218"/>
      <c r="K38" s="218" t="s">
        <v>45</v>
      </c>
      <c r="L38" s="218"/>
      <c r="M38" s="218"/>
      <c r="N38" s="78" t="s">
        <v>45</v>
      </c>
      <c r="O38" s="78" t="s">
        <v>218</v>
      </c>
      <c r="P38" s="78" t="s">
        <v>261</v>
      </c>
      <c r="Q38" s="218">
        <v>4.85</v>
      </c>
      <c r="R38" s="218">
        <v>4.85</v>
      </c>
      <c r="S38" s="218">
        <v>4.85</v>
      </c>
      <c r="T38" s="218"/>
      <c r="U38" s="218"/>
      <c r="V38" s="218"/>
      <c r="W38" s="218"/>
      <c r="X38" s="218"/>
      <c r="Y38" s="218"/>
      <c r="Z38" s="221"/>
    </row>
    <row r="39" ht="16.5" customHeight="1" spans="1:26">
      <c r="A39" s="78" t="s">
        <v>291</v>
      </c>
      <c r="B39" s="78" t="s">
        <v>45</v>
      </c>
      <c r="C39" s="78" t="s">
        <v>292</v>
      </c>
      <c r="D39" s="218">
        <v>986.35</v>
      </c>
      <c r="E39" s="218">
        <v>986.35</v>
      </c>
      <c r="F39" s="218">
        <v>986.35</v>
      </c>
      <c r="G39" s="218"/>
      <c r="H39" s="218"/>
      <c r="I39" s="218"/>
      <c r="J39" s="218"/>
      <c r="K39" s="218"/>
      <c r="L39" s="218"/>
      <c r="M39" s="218"/>
      <c r="N39" s="78" t="s">
        <v>45</v>
      </c>
      <c r="O39" s="78" t="s">
        <v>219</v>
      </c>
      <c r="P39" s="78" t="s">
        <v>293</v>
      </c>
      <c r="Q39" s="218"/>
      <c r="R39" s="218" t="s">
        <v>45</v>
      </c>
      <c r="S39" s="218"/>
      <c r="T39" s="218"/>
      <c r="U39" s="218" t="s">
        <v>45</v>
      </c>
      <c r="V39" s="218"/>
      <c r="W39" s="218"/>
      <c r="X39" s="218" t="s">
        <v>45</v>
      </c>
      <c r="Y39" s="218"/>
      <c r="Z39" s="221"/>
    </row>
    <row r="40" ht="16.5" customHeight="1" spans="1:26">
      <c r="A40" s="78" t="s">
        <v>45</v>
      </c>
      <c r="B40" s="78" t="s">
        <v>230</v>
      </c>
      <c r="C40" s="78" t="s">
        <v>294</v>
      </c>
      <c r="D40" s="218">
        <v>904.71</v>
      </c>
      <c r="E40" s="218">
        <v>904.71</v>
      </c>
      <c r="F40" s="218">
        <v>904.71</v>
      </c>
      <c r="G40" s="218"/>
      <c r="H40" s="218"/>
      <c r="I40" s="218"/>
      <c r="J40" s="218"/>
      <c r="K40" s="218"/>
      <c r="L40" s="218"/>
      <c r="M40" s="218"/>
      <c r="N40" s="78" t="s">
        <v>45</v>
      </c>
      <c r="O40" s="78" t="s">
        <v>225</v>
      </c>
      <c r="P40" s="78" t="s">
        <v>295</v>
      </c>
      <c r="Q40" s="218"/>
      <c r="R40" s="218" t="s">
        <v>45</v>
      </c>
      <c r="S40" s="218"/>
      <c r="T40" s="218"/>
      <c r="U40" s="218" t="s">
        <v>45</v>
      </c>
      <c r="V40" s="218"/>
      <c r="W40" s="218"/>
      <c r="X40" s="218" t="s">
        <v>45</v>
      </c>
      <c r="Y40" s="218"/>
      <c r="Z40" s="221"/>
    </row>
    <row r="41" ht="16.5" customHeight="1" spans="1:26">
      <c r="A41" s="78" t="s">
        <v>45</v>
      </c>
      <c r="B41" s="78" t="s">
        <v>233</v>
      </c>
      <c r="C41" s="78" t="s">
        <v>296</v>
      </c>
      <c r="D41" s="218">
        <v>81.64</v>
      </c>
      <c r="E41" s="218">
        <v>81.64</v>
      </c>
      <c r="F41" s="218">
        <v>81.64</v>
      </c>
      <c r="G41" s="218"/>
      <c r="H41" s="218"/>
      <c r="I41" s="218"/>
      <c r="J41" s="218"/>
      <c r="K41" s="218"/>
      <c r="L41" s="218"/>
      <c r="M41" s="218"/>
      <c r="N41" s="78" t="s">
        <v>45</v>
      </c>
      <c r="O41" s="78" t="s">
        <v>297</v>
      </c>
      <c r="P41" s="78" t="s">
        <v>298</v>
      </c>
      <c r="Q41" s="218"/>
      <c r="R41" s="218" t="s">
        <v>45</v>
      </c>
      <c r="S41" s="218"/>
      <c r="T41" s="218"/>
      <c r="U41" s="218" t="s">
        <v>45</v>
      </c>
      <c r="V41" s="218"/>
      <c r="W41" s="218"/>
      <c r="X41" s="218" t="s">
        <v>45</v>
      </c>
      <c r="Y41" s="218"/>
      <c r="Z41" s="221"/>
    </row>
    <row r="42" ht="16.5" customHeight="1" spans="1:26">
      <c r="A42" s="78" t="s">
        <v>45</v>
      </c>
      <c r="B42" s="78" t="s">
        <v>239</v>
      </c>
      <c r="C42" s="78" t="s">
        <v>299</v>
      </c>
      <c r="D42" s="218"/>
      <c r="E42" s="218" t="s">
        <v>45</v>
      </c>
      <c r="F42" s="218"/>
      <c r="G42" s="218"/>
      <c r="H42" s="218" t="s">
        <v>45</v>
      </c>
      <c r="I42" s="218"/>
      <c r="J42" s="218"/>
      <c r="K42" s="218" t="s">
        <v>45</v>
      </c>
      <c r="L42" s="218"/>
      <c r="M42" s="218"/>
      <c r="N42" s="78" t="s">
        <v>45</v>
      </c>
      <c r="O42" s="78" t="s">
        <v>300</v>
      </c>
      <c r="P42" s="78" t="s">
        <v>301</v>
      </c>
      <c r="Q42" s="218"/>
      <c r="R42" s="218"/>
      <c r="S42" s="218"/>
      <c r="T42" s="218"/>
      <c r="U42" s="218"/>
      <c r="V42" s="218"/>
      <c r="W42" s="218"/>
      <c r="X42" s="218"/>
      <c r="Y42" s="218"/>
      <c r="Z42" s="221"/>
    </row>
    <row r="43" ht="16.5" customHeight="1" spans="1:26">
      <c r="A43" s="78" t="s">
        <v>302</v>
      </c>
      <c r="B43" s="78" t="s">
        <v>45</v>
      </c>
      <c r="C43" s="78" t="s">
        <v>303</v>
      </c>
      <c r="D43" s="218"/>
      <c r="E43" s="218" t="s">
        <v>45</v>
      </c>
      <c r="F43" s="218"/>
      <c r="G43" s="218"/>
      <c r="H43" s="218" t="s">
        <v>45</v>
      </c>
      <c r="I43" s="218"/>
      <c r="J43" s="218"/>
      <c r="K43" s="218" t="s">
        <v>45</v>
      </c>
      <c r="L43" s="218"/>
      <c r="M43" s="218"/>
      <c r="N43" s="78" t="s">
        <v>45</v>
      </c>
      <c r="O43" s="78" t="s">
        <v>304</v>
      </c>
      <c r="P43" s="78" t="s">
        <v>259</v>
      </c>
      <c r="Q43" s="218"/>
      <c r="R43" s="218" t="s">
        <v>45</v>
      </c>
      <c r="S43" s="218"/>
      <c r="T43" s="218"/>
      <c r="U43" s="218" t="s">
        <v>45</v>
      </c>
      <c r="V43" s="218"/>
      <c r="W43" s="218"/>
      <c r="X43" s="218" t="s">
        <v>45</v>
      </c>
      <c r="Y43" s="218"/>
      <c r="Z43" s="221"/>
    </row>
    <row r="44" ht="16.5" customHeight="1" spans="1:26">
      <c r="A44" s="78" t="s">
        <v>45</v>
      </c>
      <c r="B44" s="78" t="s">
        <v>230</v>
      </c>
      <c r="C44" s="78" t="s">
        <v>305</v>
      </c>
      <c r="D44" s="218"/>
      <c r="E44" s="218" t="s">
        <v>45</v>
      </c>
      <c r="F44" s="218"/>
      <c r="G44" s="218"/>
      <c r="H44" s="218" t="s">
        <v>45</v>
      </c>
      <c r="I44" s="218"/>
      <c r="J44" s="218"/>
      <c r="K44" s="218" t="s">
        <v>45</v>
      </c>
      <c r="L44" s="218"/>
      <c r="M44" s="218"/>
      <c r="N44" s="78" t="s">
        <v>45</v>
      </c>
      <c r="O44" s="78" t="s">
        <v>306</v>
      </c>
      <c r="P44" s="78" t="s">
        <v>307</v>
      </c>
      <c r="Q44" s="218">
        <v>96.76</v>
      </c>
      <c r="R44" s="218">
        <v>96.76</v>
      </c>
      <c r="S44" s="218">
        <v>96.76</v>
      </c>
      <c r="T44" s="218"/>
      <c r="U44" s="218"/>
      <c r="V44" s="218"/>
      <c r="W44" s="218"/>
      <c r="X44" s="218"/>
      <c r="Y44" s="218"/>
      <c r="Z44" s="221"/>
    </row>
    <row r="45" ht="16.5" customHeight="1" spans="1:26">
      <c r="A45" s="78" t="s">
        <v>45</v>
      </c>
      <c r="B45" s="78" t="s">
        <v>233</v>
      </c>
      <c r="C45" s="78" t="s">
        <v>308</v>
      </c>
      <c r="D45" s="218"/>
      <c r="E45" s="218" t="s">
        <v>45</v>
      </c>
      <c r="F45" s="218"/>
      <c r="G45" s="218"/>
      <c r="H45" s="218" t="s">
        <v>45</v>
      </c>
      <c r="I45" s="218"/>
      <c r="J45" s="218"/>
      <c r="K45" s="218" t="s">
        <v>45</v>
      </c>
      <c r="L45" s="218"/>
      <c r="M45" s="218"/>
      <c r="N45" s="78" t="s">
        <v>45</v>
      </c>
      <c r="O45" s="78" t="s">
        <v>309</v>
      </c>
      <c r="P45" s="78" t="s">
        <v>310</v>
      </c>
      <c r="Q45" s="218">
        <v>107.1</v>
      </c>
      <c r="R45" s="218">
        <v>107.1</v>
      </c>
      <c r="S45" s="218">
        <v>107.1</v>
      </c>
      <c r="T45" s="218"/>
      <c r="U45" s="218"/>
      <c r="V45" s="218"/>
      <c r="W45" s="218"/>
      <c r="X45" s="218"/>
      <c r="Y45" s="218"/>
      <c r="Z45" s="221"/>
    </row>
    <row r="46" ht="16.5" customHeight="1" spans="1:26">
      <c r="A46" s="78" t="s">
        <v>311</v>
      </c>
      <c r="B46" s="78" t="s">
        <v>45</v>
      </c>
      <c r="C46" s="78" t="s">
        <v>312</v>
      </c>
      <c r="D46" s="218">
        <v>6020</v>
      </c>
      <c r="E46" s="218">
        <v>6020</v>
      </c>
      <c r="F46" s="218"/>
      <c r="G46" s="218">
        <v>6020</v>
      </c>
      <c r="H46" s="218"/>
      <c r="I46" s="218"/>
      <c r="J46" s="218"/>
      <c r="K46" s="218"/>
      <c r="L46" s="218"/>
      <c r="M46" s="218"/>
      <c r="N46" s="78" t="s">
        <v>45</v>
      </c>
      <c r="O46" s="78" t="s">
        <v>313</v>
      </c>
      <c r="P46" s="78" t="s">
        <v>264</v>
      </c>
      <c r="Q46" s="218">
        <v>39.8</v>
      </c>
      <c r="R46" s="218">
        <v>39.8</v>
      </c>
      <c r="S46" s="218">
        <v>39.8</v>
      </c>
      <c r="T46" s="218"/>
      <c r="U46" s="218"/>
      <c r="V46" s="218"/>
      <c r="W46" s="218"/>
      <c r="X46" s="218"/>
      <c r="Y46" s="218"/>
      <c r="Z46" s="221"/>
    </row>
    <row r="47" ht="16.5" customHeight="1" spans="1:26">
      <c r="A47" s="78" t="s">
        <v>45</v>
      </c>
      <c r="B47" s="78" t="s">
        <v>230</v>
      </c>
      <c r="C47" s="78" t="s">
        <v>314</v>
      </c>
      <c r="D47" s="218">
        <v>6020</v>
      </c>
      <c r="E47" s="218">
        <v>6020</v>
      </c>
      <c r="F47" s="218"/>
      <c r="G47" s="218">
        <v>6020</v>
      </c>
      <c r="H47" s="218"/>
      <c r="I47" s="218"/>
      <c r="J47" s="218"/>
      <c r="K47" s="218"/>
      <c r="L47" s="218"/>
      <c r="M47" s="218"/>
      <c r="N47" s="78" t="s">
        <v>45</v>
      </c>
      <c r="O47" s="78" t="s">
        <v>315</v>
      </c>
      <c r="P47" s="78" t="s">
        <v>316</v>
      </c>
      <c r="Q47" s="218">
        <v>340.47</v>
      </c>
      <c r="R47" s="218">
        <v>340.47</v>
      </c>
      <c r="S47" s="218">
        <v>310.47</v>
      </c>
      <c r="T47" s="218">
        <v>30</v>
      </c>
      <c r="U47" s="218"/>
      <c r="V47" s="218"/>
      <c r="W47" s="218"/>
      <c r="X47" s="218"/>
      <c r="Y47" s="218"/>
      <c r="Z47" s="221"/>
    </row>
    <row r="48" ht="16.5" customHeight="1" spans="1:26">
      <c r="A48" s="78" t="s">
        <v>45</v>
      </c>
      <c r="B48" s="78" t="s">
        <v>233</v>
      </c>
      <c r="C48" s="78" t="s">
        <v>317</v>
      </c>
      <c r="D48" s="218"/>
      <c r="E48" s="218" t="s">
        <v>45</v>
      </c>
      <c r="F48" s="218"/>
      <c r="G48" s="218"/>
      <c r="H48" s="218" t="s">
        <v>45</v>
      </c>
      <c r="I48" s="218"/>
      <c r="J48" s="218"/>
      <c r="K48" s="218" t="s">
        <v>45</v>
      </c>
      <c r="L48" s="218"/>
      <c r="M48" s="218"/>
      <c r="N48" s="78" t="s">
        <v>45</v>
      </c>
      <c r="O48" s="78" t="s">
        <v>318</v>
      </c>
      <c r="P48" s="78" t="s">
        <v>319</v>
      </c>
      <c r="Q48" s="218"/>
      <c r="R48" s="218" t="s">
        <v>45</v>
      </c>
      <c r="S48" s="218"/>
      <c r="T48" s="218"/>
      <c r="U48" s="218" t="s">
        <v>45</v>
      </c>
      <c r="V48" s="218"/>
      <c r="W48" s="218"/>
      <c r="X48" s="218" t="s">
        <v>45</v>
      </c>
      <c r="Y48" s="218"/>
      <c r="Z48" s="221"/>
    </row>
    <row r="49" ht="16.5" customHeight="1" spans="1:26">
      <c r="A49" s="78" t="s">
        <v>45</v>
      </c>
      <c r="B49" s="78" t="s">
        <v>239</v>
      </c>
      <c r="C49" s="78" t="s">
        <v>320</v>
      </c>
      <c r="D49" s="218"/>
      <c r="E49" s="218" t="s">
        <v>45</v>
      </c>
      <c r="F49" s="218"/>
      <c r="G49" s="218"/>
      <c r="H49" s="218" t="s">
        <v>45</v>
      </c>
      <c r="I49" s="218"/>
      <c r="J49" s="218"/>
      <c r="K49" s="218" t="s">
        <v>45</v>
      </c>
      <c r="L49" s="218"/>
      <c r="M49" s="218"/>
      <c r="N49" s="78" t="s">
        <v>45</v>
      </c>
      <c r="O49" s="78" t="s">
        <v>239</v>
      </c>
      <c r="P49" s="78" t="s">
        <v>268</v>
      </c>
      <c r="Q49" s="218"/>
      <c r="R49" s="218" t="s">
        <v>45</v>
      </c>
      <c r="S49" s="218"/>
      <c r="T49" s="218"/>
      <c r="U49" s="218" t="s">
        <v>45</v>
      </c>
      <c r="V49" s="218"/>
      <c r="W49" s="218"/>
      <c r="X49" s="218" t="s">
        <v>45</v>
      </c>
      <c r="Y49" s="218"/>
      <c r="Z49" s="221"/>
    </row>
    <row r="50" ht="16.5" customHeight="1" spans="1:26">
      <c r="A50" s="78" t="s">
        <v>321</v>
      </c>
      <c r="B50" s="78" t="s">
        <v>45</v>
      </c>
      <c r="C50" s="78" t="s">
        <v>322</v>
      </c>
      <c r="D50" s="218"/>
      <c r="E50" s="218" t="s">
        <v>45</v>
      </c>
      <c r="F50" s="218"/>
      <c r="G50" s="218"/>
      <c r="H50" s="218" t="s">
        <v>45</v>
      </c>
      <c r="I50" s="218"/>
      <c r="J50" s="218"/>
      <c r="K50" s="218" t="s">
        <v>45</v>
      </c>
      <c r="L50" s="218"/>
      <c r="M50" s="218"/>
      <c r="N50" s="78" t="s">
        <v>323</v>
      </c>
      <c r="O50" s="78" t="s">
        <v>45</v>
      </c>
      <c r="P50" s="78" t="s">
        <v>324</v>
      </c>
      <c r="Q50" s="218">
        <v>110.92</v>
      </c>
      <c r="R50" s="218">
        <v>110.93</v>
      </c>
      <c r="S50" s="218">
        <f>89.18+21.75</f>
        <v>110.93</v>
      </c>
      <c r="T50" s="218"/>
      <c r="U50" s="218"/>
      <c r="V50" s="218"/>
      <c r="W50" s="218"/>
      <c r="X50" s="218"/>
      <c r="Y50" s="218"/>
      <c r="Z50" s="221"/>
    </row>
    <row r="51" ht="16.5" customHeight="1" spans="1:26">
      <c r="A51" s="78" t="s">
        <v>45</v>
      </c>
      <c r="B51" s="78" t="s">
        <v>236</v>
      </c>
      <c r="C51" s="78" t="s">
        <v>325</v>
      </c>
      <c r="D51" s="218"/>
      <c r="E51" s="218" t="s">
        <v>45</v>
      </c>
      <c r="F51" s="218"/>
      <c r="G51" s="218"/>
      <c r="H51" s="218" t="s">
        <v>45</v>
      </c>
      <c r="I51" s="218"/>
      <c r="J51" s="218"/>
      <c r="K51" s="218" t="s">
        <v>45</v>
      </c>
      <c r="L51" s="218"/>
      <c r="M51" s="218"/>
      <c r="N51" s="78" t="s">
        <v>45</v>
      </c>
      <c r="O51" s="78" t="s">
        <v>230</v>
      </c>
      <c r="P51" s="78" t="s">
        <v>326</v>
      </c>
      <c r="Q51" s="218">
        <v>56.78</v>
      </c>
      <c r="R51" s="218">
        <v>56.78</v>
      </c>
      <c r="S51" s="218">
        <v>56.78</v>
      </c>
      <c r="T51" s="218"/>
      <c r="U51" s="218"/>
      <c r="V51" s="218"/>
      <c r="W51" s="218"/>
      <c r="X51" s="218"/>
      <c r="Y51" s="218"/>
      <c r="Z51" s="221"/>
    </row>
    <row r="52" ht="16.5" customHeight="1" spans="1:26">
      <c r="A52" s="78" t="s">
        <v>45</v>
      </c>
      <c r="B52" s="78" t="s">
        <v>255</v>
      </c>
      <c r="C52" s="78" t="s">
        <v>327</v>
      </c>
      <c r="D52" s="218"/>
      <c r="E52" s="218" t="s">
        <v>45</v>
      </c>
      <c r="F52" s="218"/>
      <c r="G52" s="218"/>
      <c r="H52" s="218" t="s">
        <v>45</v>
      </c>
      <c r="I52" s="218"/>
      <c r="J52" s="218"/>
      <c r="K52" s="218" t="s">
        <v>45</v>
      </c>
      <c r="L52" s="218"/>
      <c r="M52" s="218"/>
      <c r="N52" s="78" t="s">
        <v>45</v>
      </c>
      <c r="O52" s="78" t="s">
        <v>233</v>
      </c>
      <c r="P52" s="78" t="s">
        <v>328</v>
      </c>
      <c r="Q52" s="218"/>
      <c r="R52" s="218"/>
      <c r="S52" s="218"/>
      <c r="T52" s="218"/>
      <c r="U52" s="218"/>
      <c r="V52" s="218"/>
      <c r="W52" s="218"/>
      <c r="X52" s="218"/>
      <c r="Y52" s="218"/>
      <c r="Z52" s="221"/>
    </row>
    <row r="53" ht="16.5" customHeight="1" spans="1:26">
      <c r="A53" s="78" t="s">
        <v>45</v>
      </c>
      <c r="B53" s="78" t="s">
        <v>258</v>
      </c>
      <c r="C53" s="78" t="s">
        <v>329</v>
      </c>
      <c r="D53" s="218"/>
      <c r="E53" s="218" t="s">
        <v>45</v>
      </c>
      <c r="F53" s="218"/>
      <c r="G53" s="218"/>
      <c r="H53" s="218" t="s">
        <v>45</v>
      </c>
      <c r="I53" s="218"/>
      <c r="J53" s="218"/>
      <c r="K53" s="218" t="s">
        <v>45</v>
      </c>
      <c r="L53" s="218"/>
      <c r="M53" s="218"/>
      <c r="N53" s="78" t="s">
        <v>45</v>
      </c>
      <c r="O53" s="78" t="s">
        <v>236</v>
      </c>
      <c r="P53" s="78" t="s">
        <v>330</v>
      </c>
      <c r="Q53" s="218"/>
      <c r="R53" s="218" t="s">
        <v>45</v>
      </c>
      <c r="S53" s="218"/>
      <c r="T53" s="218"/>
      <c r="U53" s="218" t="s">
        <v>45</v>
      </c>
      <c r="V53" s="218"/>
      <c r="W53" s="218"/>
      <c r="X53" s="218" t="s">
        <v>45</v>
      </c>
      <c r="Y53" s="218"/>
      <c r="Z53" s="221"/>
    </row>
    <row r="54" ht="16.5" customHeight="1" spans="1:26">
      <c r="A54" s="78" t="s">
        <v>45</v>
      </c>
      <c r="B54" s="78" t="s">
        <v>239</v>
      </c>
      <c r="C54" s="78" t="s">
        <v>331</v>
      </c>
      <c r="D54" s="218"/>
      <c r="E54" s="218" t="s">
        <v>45</v>
      </c>
      <c r="F54" s="218"/>
      <c r="G54" s="218"/>
      <c r="H54" s="218" t="s">
        <v>45</v>
      </c>
      <c r="I54" s="218"/>
      <c r="J54" s="218"/>
      <c r="K54" s="218" t="s">
        <v>45</v>
      </c>
      <c r="L54" s="218"/>
      <c r="M54" s="218"/>
      <c r="N54" s="78" t="s">
        <v>45</v>
      </c>
      <c r="O54" s="78" t="s">
        <v>255</v>
      </c>
      <c r="P54" s="78" t="s">
        <v>332</v>
      </c>
      <c r="Q54" s="218"/>
      <c r="R54" s="218" t="s">
        <v>45</v>
      </c>
      <c r="S54" s="218"/>
      <c r="T54" s="218"/>
      <c r="U54" s="218" t="s">
        <v>45</v>
      </c>
      <c r="V54" s="218"/>
      <c r="W54" s="218"/>
      <c r="X54" s="218" t="s">
        <v>45</v>
      </c>
      <c r="Y54" s="218"/>
      <c r="Z54" s="221"/>
    </row>
    <row r="55" ht="16.5" customHeight="1" spans="1:26">
      <c r="A55" s="78" t="s">
        <v>333</v>
      </c>
      <c r="B55" s="78" t="s">
        <v>45</v>
      </c>
      <c r="C55" s="78" t="s">
        <v>324</v>
      </c>
      <c r="D55" s="218">
        <v>110.93</v>
      </c>
      <c r="E55" s="218">
        <v>110.93</v>
      </c>
      <c r="F55" s="218">
        <f>21.75+89.18</f>
        <v>110.93</v>
      </c>
      <c r="G55" s="218"/>
      <c r="H55" s="218"/>
      <c r="I55" s="218"/>
      <c r="J55" s="218"/>
      <c r="K55" s="218"/>
      <c r="L55" s="218"/>
      <c r="M55" s="218"/>
      <c r="N55" s="78" t="s">
        <v>45</v>
      </c>
      <c r="O55" s="78" t="s">
        <v>258</v>
      </c>
      <c r="P55" s="78" t="s">
        <v>334</v>
      </c>
      <c r="Q55" s="218">
        <v>24.15</v>
      </c>
      <c r="R55" s="218">
        <v>24.15</v>
      </c>
      <c r="S55" s="218">
        <f>2.4+21.75</f>
        <v>24.15</v>
      </c>
      <c r="T55" s="218"/>
      <c r="U55" s="218"/>
      <c r="V55" s="218"/>
      <c r="W55" s="218"/>
      <c r="X55" s="218"/>
      <c r="Y55" s="218"/>
      <c r="Z55" s="221"/>
    </row>
    <row r="56" ht="16.5" customHeight="1" spans="1:26">
      <c r="A56" s="78" t="s">
        <v>45</v>
      </c>
      <c r="B56" s="78" t="s">
        <v>230</v>
      </c>
      <c r="C56" s="78" t="s">
        <v>335</v>
      </c>
      <c r="D56" s="218">
        <v>54.15</v>
      </c>
      <c r="E56" s="218">
        <v>54.15</v>
      </c>
      <c r="F56" s="218">
        <f>21.75+32.4</f>
        <v>54.15</v>
      </c>
      <c r="G56" s="218"/>
      <c r="H56" s="218"/>
      <c r="I56" s="218"/>
      <c r="J56" s="218"/>
      <c r="K56" s="218"/>
      <c r="L56" s="218"/>
      <c r="M56" s="218"/>
      <c r="N56" s="78" t="s">
        <v>45</v>
      </c>
      <c r="O56" s="78" t="s">
        <v>241</v>
      </c>
      <c r="P56" s="78" t="s">
        <v>336</v>
      </c>
      <c r="Q56" s="218"/>
      <c r="R56" s="218" t="s">
        <v>45</v>
      </c>
      <c r="S56" s="218"/>
      <c r="T56" s="218"/>
      <c r="U56" s="218" t="s">
        <v>45</v>
      </c>
      <c r="V56" s="218"/>
      <c r="W56" s="218"/>
      <c r="X56" s="218" t="s">
        <v>45</v>
      </c>
      <c r="Y56" s="218"/>
      <c r="Z56" s="221"/>
    </row>
    <row r="57" ht="16.5" customHeight="1" spans="1:26">
      <c r="A57" s="78" t="s">
        <v>45</v>
      </c>
      <c r="B57" s="78" t="s">
        <v>233</v>
      </c>
      <c r="C57" s="78" t="s">
        <v>337</v>
      </c>
      <c r="D57" s="218"/>
      <c r="E57" s="218" t="s">
        <v>45</v>
      </c>
      <c r="F57" s="218"/>
      <c r="G57" s="218"/>
      <c r="H57" s="218" t="s">
        <v>45</v>
      </c>
      <c r="I57" s="218"/>
      <c r="J57" s="218"/>
      <c r="K57" s="218" t="s">
        <v>45</v>
      </c>
      <c r="L57" s="218"/>
      <c r="M57" s="218"/>
      <c r="N57" s="78" t="s">
        <v>45</v>
      </c>
      <c r="O57" s="78" t="s">
        <v>245</v>
      </c>
      <c r="P57" s="78" t="s">
        <v>338</v>
      </c>
      <c r="Q57" s="218">
        <v>30</v>
      </c>
      <c r="R57" s="218">
        <v>30</v>
      </c>
      <c r="S57" s="218">
        <v>30</v>
      </c>
      <c r="T57" s="218"/>
      <c r="U57" s="218"/>
      <c r="V57" s="218"/>
      <c r="W57" s="218"/>
      <c r="X57" s="218"/>
      <c r="Y57" s="218"/>
      <c r="Z57" s="221"/>
    </row>
    <row r="58" ht="16.5" customHeight="1" spans="1:26">
      <c r="A58" s="78" t="s">
        <v>45</v>
      </c>
      <c r="B58" s="78" t="s">
        <v>236</v>
      </c>
      <c r="C58" s="78" t="s">
        <v>339</v>
      </c>
      <c r="D58" s="218"/>
      <c r="E58" s="218" t="s">
        <v>45</v>
      </c>
      <c r="F58" s="218"/>
      <c r="G58" s="218"/>
      <c r="H58" s="218" t="s">
        <v>45</v>
      </c>
      <c r="I58" s="218"/>
      <c r="J58" s="218"/>
      <c r="K58" s="218" t="s">
        <v>45</v>
      </c>
      <c r="L58" s="218"/>
      <c r="M58" s="218"/>
      <c r="N58" s="78" t="s">
        <v>45</v>
      </c>
      <c r="O58" s="78" t="s">
        <v>248</v>
      </c>
      <c r="P58" s="78" t="s">
        <v>337</v>
      </c>
      <c r="Q58" s="218"/>
      <c r="R58" s="218" t="s">
        <v>45</v>
      </c>
      <c r="S58" s="218"/>
      <c r="T58" s="218"/>
      <c r="U58" s="218" t="s">
        <v>45</v>
      </c>
      <c r="V58" s="218"/>
      <c r="W58" s="218"/>
      <c r="X58" s="218" t="s">
        <v>45</v>
      </c>
      <c r="Y58" s="218"/>
      <c r="Z58" s="221"/>
    </row>
    <row r="59" ht="16.5" customHeight="1" spans="1:26">
      <c r="A59" s="78" t="s">
        <v>45</v>
      </c>
      <c r="B59" s="78" t="s">
        <v>258</v>
      </c>
      <c r="C59" s="78" t="s">
        <v>340</v>
      </c>
      <c r="D59" s="218">
        <v>56.78</v>
      </c>
      <c r="E59" s="218">
        <v>56.78</v>
      </c>
      <c r="F59" s="218">
        <v>56.78</v>
      </c>
      <c r="G59" s="218"/>
      <c r="H59" s="218"/>
      <c r="I59" s="218"/>
      <c r="J59" s="218"/>
      <c r="K59" s="218"/>
      <c r="L59" s="218"/>
      <c r="M59" s="218"/>
      <c r="N59" s="78" t="s">
        <v>45</v>
      </c>
      <c r="O59" s="78" t="s">
        <v>251</v>
      </c>
      <c r="P59" s="78" t="s">
        <v>341</v>
      </c>
      <c r="Q59" s="218"/>
      <c r="R59" s="218" t="s">
        <v>45</v>
      </c>
      <c r="S59" s="218"/>
      <c r="T59" s="218"/>
      <c r="U59" s="218" t="s">
        <v>45</v>
      </c>
      <c r="V59" s="218"/>
      <c r="W59" s="218"/>
      <c r="X59" s="218" t="s">
        <v>45</v>
      </c>
      <c r="Y59" s="218"/>
      <c r="Z59" s="221"/>
    </row>
    <row r="60" ht="16.5" customHeight="1" spans="1:26">
      <c r="A60" s="78" t="s">
        <v>45</v>
      </c>
      <c r="B60" s="78" t="s">
        <v>239</v>
      </c>
      <c r="C60" s="78" t="s">
        <v>342</v>
      </c>
      <c r="D60" s="218"/>
      <c r="E60" s="218" t="s">
        <v>45</v>
      </c>
      <c r="F60" s="218"/>
      <c r="G60" s="218"/>
      <c r="H60" s="218" t="s">
        <v>45</v>
      </c>
      <c r="I60" s="218"/>
      <c r="J60" s="218"/>
      <c r="K60" s="218" t="s">
        <v>45</v>
      </c>
      <c r="L60" s="218"/>
      <c r="M60" s="218"/>
      <c r="N60" s="78" t="s">
        <v>45</v>
      </c>
      <c r="O60" s="78" t="s">
        <v>211</v>
      </c>
      <c r="P60" s="78" t="s">
        <v>339</v>
      </c>
      <c r="Q60" s="218"/>
      <c r="R60" s="218" t="s">
        <v>45</v>
      </c>
      <c r="S60" s="218"/>
      <c r="T60" s="218"/>
      <c r="U60" s="218" t="s">
        <v>45</v>
      </c>
      <c r="V60" s="218"/>
      <c r="W60" s="218"/>
      <c r="X60" s="218" t="s">
        <v>45</v>
      </c>
      <c r="Y60" s="218"/>
      <c r="Z60" s="221"/>
    </row>
    <row r="61" ht="16.5" customHeight="1" spans="1:26">
      <c r="A61" s="78" t="s">
        <v>343</v>
      </c>
      <c r="B61" s="78" t="s">
        <v>45</v>
      </c>
      <c r="C61" s="78" t="s">
        <v>344</v>
      </c>
      <c r="D61" s="218"/>
      <c r="E61" s="218" t="s">
        <v>45</v>
      </c>
      <c r="F61" s="218"/>
      <c r="G61" s="218"/>
      <c r="H61" s="218" t="s">
        <v>45</v>
      </c>
      <c r="I61" s="218"/>
      <c r="J61" s="218"/>
      <c r="K61" s="218" t="s">
        <v>45</v>
      </c>
      <c r="L61" s="218"/>
      <c r="M61" s="218"/>
      <c r="N61" s="78" t="s">
        <v>45</v>
      </c>
      <c r="O61" s="78" t="s">
        <v>212</v>
      </c>
      <c r="P61" s="78" t="s">
        <v>345</v>
      </c>
      <c r="Q61" s="218"/>
      <c r="R61" s="218" t="s">
        <v>45</v>
      </c>
      <c r="S61" s="218"/>
      <c r="T61" s="218"/>
      <c r="U61" s="218" t="s">
        <v>45</v>
      </c>
      <c r="V61" s="218"/>
      <c r="W61" s="218"/>
      <c r="X61" s="218" t="s">
        <v>45</v>
      </c>
      <c r="Y61" s="218"/>
      <c r="Z61" s="221"/>
    </row>
    <row r="62" ht="16.5" customHeight="1" spans="1:26">
      <c r="A62" s="78" t="s">
        <v>45</v>
      </c>
      <c r="B62" s="78" t="s">
        <v>233</v>
      </c>
      <c r="C62" s="78" t="s">
        <v>346</v>
      </c>
      <c r="D62" s="218"/>
      <c r="E62" s="218" t="s">
        <v>45</v>
      </c>
      <c r="F62" s="218"/>
      <c r="G62" s="218"/>
      <c r="H62" s="218" t="s">
        <v>45</v>
      </c>
      <c r="I62" s="218"/>
      <c r="J62" s="218"/>
      <c r="K62" s="218" t="s">
        <v>45</v>
      </c>
      <c r="L62" s="218"/>
      <c r="M62" s="218"/>
      <c r="N62" s="78" t="s">
        <v>45</v>
      </c>
      <c r="O62" s="78" t="s">
        <v>239</v>
      </c>
      <c r="P62" s="78" t="s">
        <v>347</v>
      </c>
      <c r="Q62" s="218"/>
      <c r="R62" s="218" t="s">
        <v>45</v>
      </c>
      <c r="S62" s="218"/>
      <c r="T62" s="218"/>
      <c r="U62" s="218" t="s">
        <v>45</v>
      </c>
      <c r="V62" s="218"/>
      <c r="W62" s="218"/>
      <c r="X62" s="218" t="s">
        <v>45</v>
      </c>
      <c r="Y62" s="218"/>
      <c r="Z62" s="221"/>
    </row>
    <row r="63" ht="16.5" customHeight="1" spans="1:26">
      <c r="A63" s="78" t="s">
        <v>45</v>
      </c>
      <c r="B63" s="78" t="s">
        <v>236</v>
      </c>
      <c r="C63" s="78" t="s">
        <v>348</v>
      </c>
      <c r="D63" s="218"/>
      <c r="E63" s="218" t="s">
        <v>45</v>
      </c>
      <c r="F63" s="218"/>
      <c r="G63" s="218"/>
      <c r="H63" s="218" t="s">
        <v>45</v>
      </c>
      <c r="I63" s="218"/>
      <c r="J63" s="218"/>
      <c r="K63" s="218" t="s">
        <v>45</v>
      </c>
      <c r="L63" s="218"/>
      <c r="M63" s="218"/>
      <c r="N63" s="78" t="s">
        <v>349</v>
      </c>
      <c r="O63" s="78" t="s">
        <v>45</v>
      </c>
      <c r="P63" s="78" t="s">
        <v>350</v>
      </c>
      <c r="Q63" s="218"/>
      <c r="R63" s="218" t="s">
        <v>45</v>
      </c>
      <c r="S63" s="218"/>
      <c r="T63" s="218"/>
      <c r="U63" s="218" t="s">
        <v>45</v>
      </c>
      <c r="V63" s="218"/>
      <c r="W63" s="218"/>
      <c r="X63" s="218" t="s">
        <v>45</v>
      </c>
      <c r="Y63" s="218"/>
      <c r="Z63" s="221"/>
    </row>
    <row r="64" ht="16.5" customHeight="1" spans="1:26">
      <c r="A64" s="78" t="s">
        <v>45</v>
      </c>
      <c r="B64" s="78" t="s">
        <v>255</v>
      </c>
      <c r="C64" s="78" t="s">
        <v>351</v>
      </c>
      <c r="D64" s="218"/>
      <c r="E64" s="218" t="s">
        <v>45</v>
      </c>
      <c r="F64" s="218"/>
      <c r="G64" s="218"/>
      <c r="H64" s="218" t="s">
        <v>45</v>
      </c>
      <c r="I64" s="218"/>
      <c r="J64" s="218"/>
      <c r="K64" s="218" t="s">
        <v>45</v>
      </c>
      <c r="L64" s="218"/>
      <c r="M64" s="218"/>
      <c r="N64" s="78" t="s">
        <v>45</v>
      </c>
      <c r="O64" s="78" t="s">
        <v>230</v>
      </c>
      <c r="P64" s="78" t="s">
        <v>352</v>
      </c>
      <c r="Q64" s="218"/>
      <c r="R64" s="218" t="s">
        <v>45</v>
      </c>
      <c r="S64" s="218"/>
      <c r="T64" s="218"/>
      <c r="U64" s="218" t="s">
        <v>45</v>
      </c>
      <c r="V64" s="218"/>
      <c r="W64" s="218"/>
      <c r="X64" s="218" t="s">
        <v>45</v>
      </c>
      <c r="Y64" s="218"/>
      <c r="Z64" s="221"/>
    </row>
    <row r="65" ht="16.5" customHeight="1" spans="1:26">
      <c r="A65" s="78" t="s">
        <v>353</v>
      </c>
      <c r="B65" s="78" t="s">
        <v>45</v>
      </c>
      <c r="C65" s="78" t="s">
        <v>350</v>
      </c>
      <c r="D65" s="218"/>
      <c r="E65" s="218" t="s">
        <v>45</v>
      </c>
      <c r="F65" s="218"/>
      <c r="G65" s="218"/>
      <c r="H65" s="218" t="s">
        <v>45</v>
      </c>
      <c r="I65" s="218"/>
      <c r="J65" s="218"/>
      <c r="K65" s="218" t="s">
        <v>45</v>
      </c>
      <c r="L65" s="218"/>
      <c r="M65" s="218"/>
      <c r="N65" s="78" t="s">
        <v>45</v>
      </c>
      <c r="O65" s="78" t="s">
        <v>233</v>
      </c>
      <c r="P65" s="78" t="s">
        <v>354</v>
      </c>
      <c r="Q65" s="218"/>
      <c r="R65" s="218" t="s">
        <v>45</v>
      </c>
      <c r="S65" s="218"/>
      <c r="T65" s="218"/>
      <c r="U65" s="218" t="s">
        <v>45</v>
      </c>
      <c r="V65" s="218"/>
      <c r="W65" s="218"/>
      <c r="X65" s="218" t="s">
        <v>45</v>
      </c>
      <c r="Y65" s="218"/>
      <c r="Z65" s="221"/>
    </row>
    <row r="66" ht="16.5" customHeight="1" spans="1:26">
      <c r="A66" s="78" t="s">
        <v>45</v>
      </c>
      <c r="B66" s="78" t="s">
        <v>230</v>
      </c>
      <c r="C66" s="78" t="s">
        <v>352</v>
      </c>
      <c r="D66" s="218"/>
      <c r="E66" s="218" t="s">
        <v>45</v>
      </c>
      <c r="F66" s="218"/>
      <c r="G66" s="218"/>
      <c r="H66" s="218" t="s">
        <v>45</v>
      </c>
      <c r="I66" s="218"/>
      <c r="J66" s="218"/>
      <c r="K66" s="218" t="s">
        <v>45</v>
      </c>
      <c r="L66" s="218"/>
      <c r="M66" s="218"/>
      <c r="N66" s="78" t="s">
        <v>45</v>
      </c>
      <c r="O66" s="78" t="s">
        <v>236</v>
      </c>
      <c r="P66" s="78" t="s">
        <v>355</v>
      </c>
      <c r="Q66" s="218"/>
      <c r="R66" s="218" t="s">
        <v>45</v>
      </c>
      <c r="S66" s="218"/>
      <c r="T66" s="218"/>
      <c r="U66" s="218" t="s">
        <v>45</v>
      </c>
      <c r="V66" s="218"/>
      <c r="W66" s="218"/>
      <c r="X66" s="218" t="s">
        <v>45</v>
      </c>
      <c r="Y66" s="218"/>
      <c r="Z66" s="221"/>
    </row>
    <row r="67" ht="16.5" customHeight="1" spans="1:26">
      <c r="A67" s="78" t="s">
        <v>45</v>
      </c>
      <c r="B67" s="78" t="s">
        <v>233</v>
      </c>
      <c r="C67" s="78" t="s">
        <v>354</v>
      </c>
      <c r="D67" s="218"/>
      <c r="E67" s="218" t="s">
        <v>45</v>
      </c>
      <c r="F67" s="218"/>
      <c r="G67" s="218"/>
      <c r="H67" s="218" t="s">
        <v>45</v>
      </c>
      <c r="I67" s="218"/>
      <c r="J67" s="218"/>
      <c r="K67" s="218" t="s">
        <v>45</v>
      </c>
      <c r="L67" s="218"/>
      <c r="M67" s="218"/>
      <c r="N67" s="78" t="s">
        <v>45</v>
      </c>
      <c r="O67" s="78" t="s">
        <v>255</v>
      </c>
      <c r="P67" s="78" t="s">
        <v>356</v>
      </c>
      <c r="Q67" s="218"/>
      <c r="R67" s="218" t="s">
        <v>45</v>
      </c>
      <c r="S67" s="218"/>
      <c r="T67" s="218"/>
      <c r="U67" s="218" t="s">
        <v>45</v>
      </c>
      <c r="V67" s="218"/>
      <c r="W67" s="218"/>
      <c r="X67" s="218" t="s">
        <v>45</v>
      </c>
      <c r="Y67" s="218"/>
      <c r="Z67" s="221"/>
    </row>
    <row r="68" ht="16.5" customHeight="1" spans="1:26">
      <c r="A68" s="78" t="s">
        <v>45</v>
      </c>
      <c r="B68" s="78" t="s">
        <v>236</v>
      </c>
      <c r="C68" s="78" t="s">
        <v>355</v>
      </c>
      <c r="D68" s="218"/>
      <c r="E68" s="218" t="s">
        <v>45</v>
      </c>
      <c r="F68" s="218"/>
      <c r="G68" s="218"/>
      <c r="H68" s="218" t="s">
        <v>45</v>
      </c>
      <c r="I68" s="218"/>
      <c r="J68" s="218"/>
      <c r="K68" s="218" t="s">
        <v>45</v>
      </c>
      <c r="L68" s="218"/>
      <c r="M68" s="218"/>
      <c r="N68" s="78" t="s">
        <v>357</v>
      </c>
      <c r="O68" s="78" t="s">
        <v>45</v>
      </c>
      <c r="P68" s="78" t="s">
        <v>358</v>
      </c>
      <c r="Q68" s="218"/>
      <c r="R68" s="218" t="s">
        <v>45</v>
      </c>
      <c r="S68" s="218"/>
      <c r="T68" s="218"/>
      <c r="U68" s="218" t="s">
        <v>45</v>
      </c>
      <c r="V68" s="218"/>
      <c r="W68" s="218"/>
      <c r="X68" s="218" t="s">
        <v>45</v>
      </c>
      <c r="Y68" s="218"/>
      <c r="Z68" s="221"/>
    </row>
    <row r="69" ht="16.5" customHeight="1" spans="1:26">
      <c r="A69" s="78" t="s">
        <v>45</v>
      </c>
      <c r="B69" s="78" t="s">
        <v>255</v>
      </c>
      <c r="C69" s="78" t="s">
        <v>356</v>
      </c>
      <c r="D69" s="218"/>
      <c r="E69" s="218" t="s">
        <v>45</v>
      </c>
      <c r="F69" s="218"/>
      <c r="G69" s="218"/>
      <c r="H69" s="218" t="s">
        <v>45</v>
      </c>
      <c r="I69" s="218"/>
      <c r="J69" s="218"/>
      <c r="K69" s="218" t="s">
        <v>45</v>
      </c>
      <c r="L69" s="218"/>
      <c r="M69" s="218"/>
      <c r="N69" s="78" t="s">
        <v>45</v>
      </c>
      <c r="O69" s="78" t="s">
        <v>230</v>
      </c>
      <c r="P69" s="78" t="s">
        <v>273</v>
      </c>
      <c r="Q69" s="218"/>
      <c r="R69" s="218" t="s">
        <v>45</v>
      </c>
      <c r="S69" s="218"/>
      <c r="T69" s="218"/>
      <c r="U69" s="218" t="s">
        <v>45</v>
      </c>
      <c r="V69" s="218"/>
      <c r="W69" s="218"/>
      <c r="X69" s="218" t="s">
        <v>45</v>
      </c>
      <c r="Y69" s="218"/>
      <c r="Z69" s="221"/>
    </row>
    <row r="70" ht="16.5" customHeight="1" spans="1:26">
      <c r="A70" s="78" t="s">
        <v>359</v>
      </c>
      <c r="B70" s="78" t="s">
        <v>45</v>
      </c>
      <c r="C70" s="78" t="s">
        <v>360</v>
      </c>
      <c r="D70" s="218"/>
      <c r="E70" s="218" t="s">
        <v>45</v>
      </c>
      <c r="F70" s="218"/>
      <c r="G70" s="218"/>
      <c r="H70" s="218" t="s">
        <v>45</v>
      </c>
      <c r="I70" s="218"/>
      <c r="J70" s="218"/>
      <c r="K70" s="218" t="s">
        <v>45</v>
      </c>
      <c r="L70" s="218"/>
      <c r="M70" s="218"/>
      <c r="N70" s="78" t="s">
        <v>45</v>
      </c>
      <c r="O70" s="78" t="s">
        <v>233</v>
      </c>
      <c r="P70" s="78" t="s">
        <v>361</v>
      </c>
      <c r="Q70" s="218"/>
      <c r="R70" s="218" t="s">
        <v>45</v>
      </c>
      <c r="S70" s="218"/>
      <c r="T70" s="218"/>
      <c r="U70" s="218" t="s">
        <v>45</v>
      </c>
      <c r="V70" s="218"/>
      <c r="W70" s="218"/>
      <c r="X70" s="218" t="s">
        <v>45</v>
      </c>
      <c r="Y70" s="218"/>
      <c r="Z70" s="221"/>
    </row>
    <row r="71" ht="16.5" customHeight="1" spans="1:26">
      <c r="A71" s="78" t="s">
        <v>45</v>
      </c>
      <c r="B71" s="78" t="s">
        <v>230</v>
      </c>
      <c r="C71" s="78" t="s">
        <v>362</v>
      </c>
      <c r="D71" s="218"/>
      <c r="E71" s="218" t="s">
        <v>45</v>
      </c>
      <c r="F71" s="218"/>
      <c r="G71" s="218"/>
      <c r="H71" s="218" t="s">
        <v>45</v>
      </c>
      <c r="I71" s="218"/>
      <c r="J71" s="218"/>
      <c r="K71" s="218" t="s">
        <v>45</v>
      </c>
      <c r="L71" s="218"/>
      <c r="M71" s="218"/>
      <c r="N71" s="78" t="s">
        <v>45</v>
      </c>
      <c r="O71" s="78" t="s">
        <v>236</v>
      </c>
      <c r="P71" s="78" t="s">
        <v>363</v>
      </c>
      <c r="Q71" s="218"/>
      <c r="R71" s="218" t="s">
        <v>45</v>
      </c>
      <c r="S71" s="218"/>
      <c r="T71" s="218"/>
      <c r="U71" s="218" t="s">
        <v>45</v>
      </c>
      <c r="V71" s="218"/>
      <c r="W71" s="218"/>
      <c r="X71" s="218" t="s">
        <v>45</v>
      </c>
      <c r="Y71" s="218"/>
      <c r="Z71" s="221"/>
    </row>
    <row r="72" ht="16.5" customHeight="1" spans="1:26">
      <c r="A72" s="78" t="s">
        <v>45</v>
      </c>
      <c r="B72" s="78" t="s">
        <v>233</v>
      </c>
      <c r="C72" s="78" t="s">
        <v>364</v>
      </c>
      <c r="D72" s="218"/>
      <c r="E72" s="218" t="s">
        <v>45</v>
      </c>
      <c r="F72" s="218"/>
      <c r="G72" s="218"/>
      <c r="H72" s="218" t="s">
        <v>45</v>
      </c>
      <c r="I72" s="218"/>
      <c r="J72" s="218"/>
      <c r="K72" s="218" t="s">
        <v>45</v>
      </c>
      <c r="L72" s="218"/>
      <c r="M72" s="218"/>
      <c r="N72" s="78" t="s">
        <v>45</v>
      </c>
      <c r="O72" s="78" t="s">
        <v>258</v>
      </c>
      <c r="P72" s="78" t="s">
        <v>275</v>
      </c>
      <c r="Q72" s="218"/>
      <c r="R72" s="218" t="s">
        <v>45</v>
      </c>
      <c r="S72" s="218"/>
      <c r="T72" s="218"/>
      <c r="U72" s="218" t="s">
        <v>45</v>
      </c>
      <c r="V72" s="218"/>
      <c r="W72" s="218"/>
      <c r="X72" s="218" t="s">
        <v>45</v>
      </c>
      <c r="Y72" s="218"/>
      <c r="Z72" s="221"/>
    </row>
    <row r="73" ht="16.5" customHeight="1" spans="1:26">
      <c r="A73" s="78" t="s">
        <v>365</v>
      </c>
      <c r="B73" s="78" t="s">
        <v>45</v>
      </c>
      <c r="C73" s="78" t="s">
        <v>366</v>
      </c>
      <c r="D73" s="218"/>
      <c r="E73" s="218" t="s">
        <v>45</v>
      </c>
      <c r="F73" s="218"/>
      <c r="G73" s="218"/>
      <c r="H73" s="218" t="s">
        <v>45</v>
      </c>
      <c r="I73" s="218"/>
      <c r="J73" s="218"/>
      <c r="K73" s="218" t="s">
        <v>45</v>
      </c>
      <c r="L73" s="218"/>
      <c r="M73" s="218"/>
      <c r="N73" s="78" t="s">
        <v>45</v>
      </c>
      <c r="O73" s="78" t="s">
        <v>241</v>
      </c>
      <c r="P73" s="78" t="s">
        <v>283</v>
      </c>
      <c r="Q73" s="218"/>
      <c r="R73" s="218" t="s">
        <v>45</v>
      </c>
      <c r="S73" s="218"/>
      <c r="T73" s="218"/>
      <c r="U73" s="218" t="s">
        <v>45</v>
      </c>
      <c r="V73" s="218"/>
      <c r="W73" s="218"/>
      <c r="X73" s="218" t="s">
        <v>45</v>
      </c>
      <c r="Y73" s="218"/>
      <c r="Z73" s="221"/>
    </row>
    <row r="74" ht="16.5" customHeight="1" spans="1:26">
      <c r="A74" s="78" t="s">
        <v>45</v>
      </c>
      <c r="B74" s="78" t="s">
        <v>230</v>
      </c>
      <c r="C74" s="78" t="s">
        <v>367</v>
      </c>
      <c r="D74" s="218"/>
      <c r="E74" s="218" t="s">
        <v>45</v>
      </c>
      <c r="F74" s="218"/>
      <c r="G74" s="218"/>
      <c r="H74" s="218" t="s">
        <v>45</v>
      </c>
      <c r="I74" s="218"/>
      <c r="J74" s="218"/>
      <c r="K74" s="218" t="s">
        <v>45</v>
      </c>
      <c r="L74" s="218"/>
      <c r="M74" s="218"/>
      <c r="N74" s="78" t="s">
        <v>45</v>
      </c>
      <c r="O74" s="78" t="s">
        <v>245</v>
      </c>
      <c r="P74" s="78" t="s">
        <v>368</v>
      </c>
      <c r="Q74" s="218"/>
      <c r="R74" s="218" t="s">
        <v>45</v>
      </c>
      <c r="S74" s="218"/>
      <c r="T74" s="218"/>
      <c r="U74" s="218" t="s">
        <v>45</v>
      </c>
      <c r="V74" s="218"/>
      <c r="W74" s="218"/>
      <c r="X74" s="218" t="s">
        <v>45</v>
      </c>
      <c r="Y74" s="218"/>
      <c r="Z74" s="221"/>
    </row>
    <row r="75" ht="16.5" customHeight="1" spans="1:26">
      <c r="A75" s="78" t="s">
        <v>45</v>
      </c>
      <c r="B75" s="78" t="s">
        <v>233</v>
      </c>
      <c r="C75" s="78" t="s">
        <v>369</v>
      </c>
      <c r="D75" s="218"/>
      <c r="E75" s="218" t="s">
        <v>45</v>
      </c>
      <c r="F75" s="218"/>
      <c r="G75" s="218"/>
      <c r="H75" s="218" t="s">
        <v>45</v>
      </c>
      <c r="I75" s="218"/>
      <c r="J75" s="218"/>
      <c r="K75" s="218" t="s">
        <v>45</v>
      </c>
      <c r="L75" s="218"/>
      <c r="M75" s="218"/>
      <c r="N75" s="78" t="s">
        <v>45</v>
      </c>
      <c r="O75" s="78" t="s">
        <v>248</v>
      </c>
      <c r="P75" s="78" t="s">
        <v>370</v>
      </c>
      <c r="Q75" s="218"/>
      <c r="R75" s="218" t="s">
        <v>45</v>
      </c>
      <c r="S75" s="218"/>
      <c r="T75" s="218"/>
      <c r="U75" s="218" t="s">
        <v>45</v>
      </c>
      <c r="V75" s="218"/>
      <c r="W75" s="218"/>
      <c r="X75" s="218" t="s">
        <v>45</v>
      </c>
      <c r="Y75" s="218"/>
      <c r="Z75" s="221"/>
    </row>
    <row r="76" ht="16.5" customHeight="1" spans="1:26">
      <c r="A76" s="78" t="s">
        <v>45</v>
      </c>
      <c r="B76" s="78" t="s">
        <v>236</v>
      </c>
      <c r="C76" s="78" t="s">
        <v>371</v>
      </c>
      <c r="D76" s="218"/>
      <c r="E76" s="218" t="s">
        <v>45</v>
      </c>
      <c r="F76" s="218"/>
      <c r="G76" s="218"/>
      <c r="H76" s="218" t="s">
        <v>45</v>
      </c>
      <c r="I76" s="218"/>
      <c r="J76" s="218"/>
      <c r="K76" s="218" t="s">
        <v>45</v>
      </c>
      <c r="L76" s="218"/>
      <c r="M76" s="218"/>
      <c r="N76" s="78" t="s">
        <v>45</v>
      </c>
      <c r="O76" s="78" t="s">
        <v>214</v>
      </c>
      <c r="P76" s="78" t="s">
        <v>277</v>
      </c>
      <c r="Q76" s="218"/>
      <c r="R76" s="218" t="s">
        <v>45</v>
      </c>
      <c r="S76" s="218"/>
      <c r="T76" s="218"/>
      <c r="U76" s="218" t="s">
        <v>45</v>
      </c>
      <c r="V76" s="218"/>
      <c r="W76" s="218"/>
      <c r="X76" s="218" t="s">
        <v>45</v>
      </c>
      <c r="Y76" s="218"/>
      <c r="Z76" s="221"/>
    </row>
    <row r="77" ht="16.5" customHeight="1" spans="1:26">
      <c r="A77" s="78" t="s">
        <v>45</v>
      </c>
      <c r="B77" s="78" t="s">
        <v>255</v>
      </c>
      <c r="C77" s="78" t="s">
        <v>372</v>
      </c>
      <c r="D77" s="218"/>
      <c r="E77" s="218" t="s">
        <v>45</v>
      </c>
      <c r="F77" s="218"/>
      <c r="G77" s="218"/>
      <c r="H77" s="218" t="s">
        <v>45</v>
      </c>
      <c r="I77" s="218"/>
      <c r="J77" s="218"/>
      <c r="K77" s="218" t="s">
        <v>45</v>
      </c>
      <c r="L77" s="218"/>
      <c r="M77" s="218"/>
      <c r="N77" s="78" t="s">
        <v>45</v>
      </c>
      <c r="O77" s="78" t="s">
        <v>220</v>
      </c>
      <c r="P77" s="78" t="s">
        <v>373</v>
      </c>
      <c r="Q77" s="218"/>
      <c r="R77" s="218" t="s">
        <v>45</v>
      </c>
      <c r="S77" s="218"/>
      <c r="T77" s="218"/>
      <c r="U77" s="218" t="s">
        <v>45</v>
      </c>
      <c r="V77" s="218"/>
      <c r="W77" s="218"/>
      <c r="X77" s="218" t="s">
        <v>45</v>
      </c>
      <c r="Y77" s="218"/>
      <c r="Z77" s="221"/>
    </row>
    <row r="78" ht="16.5" customHeight="1" spans="1:26">
      <c r="A78" s="78" t="s">
        <v>45</v>
      </c>
      <c r="B78" s="78" t="s">
        <v>258</v>
      </c>
      <c r="C78" s="78" t="s">
        <v>374</v>
      </c>
      <c r="D78" s="218"/>
      <c r="E78" s="218" t="s">
        <v>45</v>
      </c>
      <c r="F78" s="218"/>
      <c r="G78" s="218"/>
      <c r="H78" s="218" t="s">
        <v>45</v>
      </c>
      <c r="I78" s="218"/>
      <c r="J78" s="218"/>
      <c r="K78" s="218" t="s">
        <v>45</v>
      </c>
      <c r="L78" s="218"/>
      <c r="M78" s="218"/>
      <c r="N78" s="78" t="s">
        <v>45</v>
      </c>
      <c r="O78" s="78" t="s">
        <v>222</v>
      </c>
      <c r="P78" s="78" t="s">
        <v>375</v>
      </c>
      <c r="Q78" s="218"/>
      <c r="R78" s="218" t="s">
        <v>45</v>
      </c>
      <c r="S78" s="218"/>
      <c r="T78" s="218"/>
      <c r="U78" s="218" t="s">
        <v>45</v>
      </c>
      <c r="V78" s="218"/>
      <c r="W78" s="218"/>
      <c r="X78" s="218" t="s">
        <v>45</v>
      </c>
      <c r="Y78" s="218"/>
      <c r="Z78" s="221"/>
    </row>
    <row r="79" ht="16.5" customHeight="1" spans="1:26">
      <c r="A79" s="78" t="s">
        <v>45</v>
      </c>
      <c r="B79" s="78" t="s">
        <v>241</v>
      </c>
      <c r="C79" s="78" t="s">
        <v>376</v>
      </c>
      <c r="D79" s="218"/>
      <c r="E79" s="218" t="s">
        <v>45</v>
      </c>
      <c r="F79" s="218"/>
      <c r="G79" s="218"/>
      <c r="H79" s="218" t="s">
        <v>45</v>
      </c>
      <c r="I79" s="218"/>
      <c r="J79" s="218"/>
      <c r="K79" s="218" t="s">
        <v>45</v>
      </c>
      <c r="L79" s="218"/>
      <c r="M79" s="218"/>
      <c r="N79" s="78" t="s">
        <v>45</v>
      </c>
      <c r="O79" s="78" t="s">
        <v>223</v>
      </c>
      <c r="P79" s="78" t="s">
        <v>377</v>
      </c>
      <c r="Q79" s="218"/>
      <c r="R79" s="218" t="s">
        <v>45</v>
      </c>
      <c r="S79" s="218"/>
      <c r="T79" s="218"/>
      <c r="U79" s="218" t="s">
        <v>45</v>
      </c>
      <c r="V79" s="218"/>
      <c r="W79" s="218"/>
      <c r="X79" s="218" t="s">
        <v>45</v>
      </c>
      <c r="Y79" s="218"/>
      <c r="Z79" s="221"/>
    </row>
    <row r="80" ht="16.5" customHeight="1" spans="1:26">
      <c r="A80" s="78" t="s">
        <v>45</v>
      </c>
      <c r="B80" s="78" t="s">
        <v>245</v>
      </c>
      <c r="C80" s="78" t="s">
        <v>378</v>
      </c>
      <c r="D80" s="218"/>
      <c r="E80" s="218" t="s">
        <v>45</v>
      </c>
      <c r="F80" s="218"/>
      <c r="G80" s="218"/>
      <c r="H80" s="218" t="s">
        <v>45</v>
      </c>
      <c r="I80" s="218"/>
      <c r="J80" s="218"/>
      <c r="K80" s="218" t="s">
        <v>45</v>
      </c>
      <c r="L80" s="218"/>
      <c r="M80" s="218"/>
      <c r="N80" s="78" t="s">
        <v>45</v>
      </c>
      <c r="O80" s="78" t="s">
        <v>239</v>
      </c>
      <c r="P80" s="78" t="s">
        <v>379</v>
      </c>
      <c r="Q80" s="218"/>
      <c r="R80" s="218" t="s">
        <v>45</v>
      </c>
      <c r="S80" s="218"/>
      <c r="T80" s="218"/>
      <c r="U80" s="218" t="s">
        <v>45</v>
      </c>
      <c r="V80" s="218"/>
      <c r="W80" s="218"/>
      <c r="X80" s="218" t="s">
        <v>45</v>
      </c>
      <c r="Y80" s="218"/>
      <c r="Z80" s="221"/>
    </row>
    <row r="81" ht="16.5" customHeight="1" spans="1:26">
      <c r="A81" s="78" t="s">
        <v>380</v>
      </c>
      <c r="B81" s="78" t="s">
        <v>45</v>
      </c>
      <c r="C81" s="78" t="s">
        <v>381</v>
      </c>
      <c r="D81" s="218"/>
      <c r="E81" s="218" t="s">
        <v>45</v>
      </c>
      <c r="F81" s="218"/>
      <c r="G81" s="218"/>
      <c r="H81" s="218" t="s">
        <v>45</v>
      </c>
      <c r="I81" s="218"/>
      <c r="J81" s="218"/>
      <c r="K81" s="218" t="s">
        <v>45</v>
      </c>
      <c r="L81" s="218"/>
      <c r="M81" s="218"/>
      <c r="N81" s="78" t="s">
        <v>382</v>
      </c>
      <c r="O81" s="78" t="s">
        <v>45</v>
      </c>
      <c r="P81" s="78" t="s">
        <v>383</v>
      </c>
      <c r="Q81" s="218">
        <v>41347.87</v>
      </c>
      <c r="R81" s="218">
        <v>2750.36</v>
      </c>
      <c r="S81" s="218"/>
      <c r="T81" s="218">
        <v>2750.36</v>
      </c>
      <c r="U81" s="218">
        <v>38597.5</v>
      </c>
      <c r="V81" s="218"/>
      <c r="W81" s="218">
        <v>38597.5</v>
      </c>
      <c r="X81" s="218"/>
      <c r="Y81" s="218"/>
      <c r="Z81" s="221"/>
    </row>
    <row r="82" ht="16.5" customHeight="1" spans="1:26">
      <c r="A82" s="78" t="s">
        <v>45</v>
      </c>
      <c r="B82" s="78" t="s">
        <v>230</v>
      </c>
      <c r="C82" s="78" t="s">
        <v>384</v>
      </c>
      <c r="D82" s="218"/>
      <c r="E82" s="218" t="s">
        <v>45</v>
      </c>
      <c r="F82" s="218"/>
      <c r="G82" s="218"/>
      <c r="H82" s="218" t="s">
        <v>45</v>
      </c>
      <c r="I82" s="218"/>
      <c r="J82" s="218"/>
      <c r="K82" s="218" t="s">
        <v>45</v>
      </c>
      <c r="L82" s="218"/>
      <c r="M82" s="218"/>
      <c r="N82" s="78" t="s">
        <v>45</v>
      </c>
      <c r="O82" s="78" t="s">
        <v>230</v>
      </c>
      <c r="P82" s="78" t="s">
        <v>273</v>
      </c>
      <c r="Q82" s="218"/>
      <c r="R82" s="218" t="s">
        <v>45</v>
      </c>
      <c r="S82" s="218"/>
      <c r="T82" s="218"/>
      <c r="U82" s="218" t="s">
        <v>45</v>
      </c>
      <c r="V82" s="218"/>
      <c r="W82" s="218"/>
      <c r="X82" s="218" t="s">
        <v>45</v>
      </c>
      <c r="Y82" s="218"/>
      <c r="Z82" s="221"/>
    </row>
    <row r="83" ht="16.5" customHeight="1" spans="1:26">
      <c r="A83" s="78" t="s">
        <v>45</v>
      </c>
      <c r="B83" s="78" t="s">
        <v>233</v>
      </c>
      <c r="C83" s="78" t="s">
        <v>385</v>
      </c>
      <c r="D83" s="218"/>
      <c r="E83" s="218" t="s">
        <v>45</v>
      </c>
      <c r="F83" s="218"/>
      <c r="G83" s="218"/>
      <c r="H83" s="218" t="s">
        <v>45</v>
      </c>
      <c r="I83" s="218"/>
      <c r="J83" s="218"/>
      <c r="K83" s="218" t="s">
        <v>45</v>
      </c>
      <c r="L83" s="218"/>
      <c r="M83" s="218"/>
      <c r="N83" s="78" t="s">
        <v>45</v>
      </c>
      <c r="O83" s="78" t="s">
        <v>233</v>
      </c>
      <c r="P83" s="78" t="s">
        <v>361</v>
      </c>
      <c r="Q83" s="218"/>
      <c r="R83" s="218"/>
      <c r="S83" s="218"/>
      <c r="T83" s="218"/>
      <c r="U83" s="218"/>
      <c r="V83" s="218"/>
      <c r="W83" s="218"/>
      <c r="X83" s="218"/>
      <c r="Y83" s="218"/>
      <c r="Z83" s="221"/>
    </row>
    <row r="84" ht="16.5" customHeight="1" spans="1:26">
      <c r="A84" s="78" t="s">
        <v>386</v>
      </c>
      <c r="B84" s="78" t="s">
        <v>45</v>
      </c>
      <c r="C84" s="78" t="s">
        <v>93</v>
      </c>
      <c r="D84" s="218"/>
      <c r="E84" s="218" t="s">
        <v>45</v>
      </c>
      <c r="F84" s="218"/>
      <c r="G84" s="218"/>
      <c r="H84" s="218" t="s">
        <v>45</v>
      </c>
      <c r="I84" s="218"/>
      <c r="J84" s="218"/>
      <c r="K84" s="218" t="s">
        <v>45</v>
      </c>
      <c r="L84" s="218"/>
      <c r="M84" s="218"/>
      <c r="N84" s="78" t="s">
        <v>45</v>
      </c>
      <c r="O84" s="78" t="s">
        <v>236</v>
      </c>
      <c r="P84" s="78" t="s">
        <v>363</v>
      </c>
      <c r="Q84" s="218"/>
      <c r="R84" s="218" t="s">
        <v>45</v>
      </c>
      <c r="S84" s="218"/>
      <c r="T84" s="218"/>
      <c r="U84" s="218" t="s">
        <v>45</v>
      </c>
      <c r="V84" s="218"/>
      <c r="W84" s="218"/>
      <c r="X84" s="218" t="s">
        <v>45</v>
      </c>
      <c r="Y84" s="218"/>
      <c r="Z84" s="221"/>
    </row>
    <row r="85" ht="16.5" customHeight="1" spans="1:26">
      <c r="A85" s="78" t="s">
        <v>45</v>
      </c>
      <c r="B85" s="78" t="s">
        <v>245</v>
      </c>
      <c r="C85" s="78" t="s">
        <v>387</v>
      </c>
      <c r="D85" s="218"/>
      <c r="E85" s="218" t="s">
        <v>45</v>
      </c>
      <c r="F85" s="218"/>
      <c r="G85" s="218"/>
      <c r="H85" s="218" t="s">
        <v>45</v>
      </c>
      <c r="I85" s="218"/>
      <c r="J85" s="218"/>
      <c r="K85" s="218" t="s">
        <v>45</v>
      </c>
      <c r="L85" s="218"/>
      <c r="M85" s="218"/>
      <c r="N85" s="78" t="s">
        <v>45</v>
      </c>
      <c r="O85" s="78" t="s">
        <v>258</v>
      </c>
      <c r="P85" s="78" t="s">
        <v>275</v>
      </c>
      <c r="Q85" s="218">
        <v>41347.87</v>
      </c>
      <c r="R85" s="218">
        <v>2750.36</v>
      </c>
      <c r="S85" s="218"/>
      <c r="T85" s="218">
        <v>2750.36</v>
      </c>
      <c r="U85" s="218">
        <v>38597.5</v>
      </c>
      <c r="V85" s="218"/>
      <c r="W85" s="218">
        <v>38597.5</v>
      </c>
      <c r="X85" s="218"/>
      <c r="Y85" s="218"/>
      <c r="Z85" s="221"/>
    </row>
    <row r="86" ht="16.5" customHeight="1" spans="1:26">
      <c r="A86" s="78" t="s">
        <v>45</v>
      </c>
      <c r="B86" s="78" t="s">
        <v>248</v>
      </c>
      <c r="C86" s="78" t="s">
        <v>388</v>
      </c>
      <c r="D86" s="218"/>
      <c r="E86" s="218" t="s">
        <v>45</v>
      </c>
      <c r="F86" s="218"/>
      <c r="G86" s="218"/>
      <c r="H86" s="218" t="s">
        <v>45</v>
      </c>
      <c r="I86" s="218"/>
      <c r="J86" s="218"/>
      <c r="K86" s="218" t="s">
        <v>45</v>
      </c>
      <c r="L86" s="218"/>
      <c r="M86" s="218"/>
      <c r="N86" s="78" t="s">
        <v>45</v>
      </c>
      <c r="O86" s="78" t="s">
        <v>241</v>
      </c>
      <c r="P86" s="78" t="s">
        <v>283</v>
      </c>
      <c r="Q86" s="218"/>
      <c r="R86" s="218" t="s">
        <v>45</v>
      </c>
      <c r="S86" s="218"/>
      <c r="T86" s="218"/>
      <c r="U86" s="218" t="s">
        <v>45</v>
      </c>
      <c r="V86" s="218"/>
      <c r="W86" s="218"/>
      <c r="X86" s="218" t="s">
        <v>45</v>
      </c>
      <c r="Y86" s="218"/>
      <c r="Z86" s="221"/>
    </row>
    <row r="87" ht="16.5" customHeight="1" spans="1:26">
      <c r="A87" s="78" t="s">
        <v>45</v>
      </c>
      <c r="B87" s="78" t="s">
        <v>251</v>
      </c>
      <c r="C87" s="78" t="s">
        <v>389</v>
      </c>
      <c r="D87" s="218"/>
      <c r="E87" s="218" t="s">
        <v>45</v>
      </c>
      <c r="F87" s="218"/>
      <c r="G87" s="218"/>
      <c r="H87" s="218" t="s">
        <v>45</v>
      </c>
      <c r="I87" s="218"/>
      <c r="J87" s="218"/>
      <c r="K87" s="218" t="s">
        <v>45</v>
      </c>
      <c r="L87" s="218"/>
      <c r="M87" s="218"/>
      <c r="N87" s="78" t="s">
        <v>45</v>
      </c>
      <c r="O87" s="78" t="s">
        <v>245</v>
      </c>
      <c r="P87" s="78" t="s">
        <v>368</v>
      </c>
      <c r="Q87" s="218"/>
      <c r="R87" s="218" t="s">
        <v>45</v>
      </c>
      <c r="S87" s="218"/>
      <c r="T87" s="218"/>
      <c r="U87" s="218" t="s">
        <v>45</v>
      </c>
      <c r="V87" s="218"/>
      <c r="W87" s="218"/>
      <c r="X87" s="218" t="s">
        <v>45</v>
      </c>
      <c r="Y87" s="218"/>
      <c r="Z87" s="221"/>
    </row>
    <row r="88" ht="16.5" customHeight="1" spans="1:26">
      <c r="A88" s="78" t="s">
        <v>45</v>
      </c>
      <c r="B88" s="78" t="s">
        <v>211</v>
      </c>
      <c r="C88" s="78" t="s">
        <v>390</v>
      </c>
      <c r="D88" s="218"/>
      <c r="E88" s="218" t="s">
        <v>45</v>
      </c>
      <c r="F88" s="218"/>
      <c r="G88" s="218"/>
      <c r="H88" s="218" t="s">
        <v>45</v>
      </c>
      <c r="I88" s="218"/>
      <c r="J88" s="218"/>
      <c r="K88" s="218" t="s">
        <v>45</v>
      </c>
      <c r="L88" s="218"/>
      <c r="M88" s="218"/>
      <c r="N88" s="78" t="s">
        <v>45</v>
      </c>
      <c r="O88" s="78" t="s">
        <v>248</v>
      </c>
      <c r="P88" s="78" t="s">
        <v>370</v>
      </c>
      <c r="Q88" s="218"/>
      <c r="R88" s="218" t="s">
        <v>45</v>
      </c>
      <c r="S88" s="218"/>
      <c r="T88" s="218"/>
      <c r="U88" s="218" t="s">
        <v>45</v>
      </c>
      <c r="V88" s="218"/>
      <c r="W88" s="218"/>
      <c r="X88" s="218" t="s">
        <v>45</v>
      </c>
      <c r="Y88" s="218"/>
      <c r="Z88" s="221"/>
    </row>
    <row r="89" ht="16.5" customHeight="1" spans="1:26">
      <c r="A89" s="78" t="s">
        <v>45</v>
      </c>
      <c r="B89" s="78" t="s">
        <v>239</v>
      </c>
      <c r="C89" s="78" t="s">
        <v>391</v>
      </c>
      <c r="D89" s="218"/>
      <c r="E89" s="218" t="s">
        <v>45</v>
      </c>
      <c r="F89" s="218"/>
      <c r="G89" s="218"/>
      <c r="H89" s="218" t="s">
        <v>45</v>
      </c>
      <c r="I89" s="218"/>
      <c r="J89" s="218"/>
      <c r="K89" s="218" t="s">
        <v>45</v>
      </c>
      <c r="L89" s="218"/>
      <c r="M89" s="218"/>
      <c r="N89" s="78" t="s">
        <v>45</v>
      </c>
      <c r="O89" s="78" t="s">
        <v>251</v>
      </c>
      <c r="P89" s="78" t="s">
        <v>392</v>
      </c>
      <c r="Q89" s="218"/>
      <c r="R89" s="218" t="s">
        <v>45</v>
      </c>
      <c r="S89" s="218"/>
      <c r="T89" s="218"/>
      <c r="U89" s="218" t="s">
        <v>45</v>
      </c>
      <c r="V89" s="218"/>
      <c r="W89" s="218"/>
      <c r="X89" s="218" t="s">
        <v>45</v>
      </c>
      <c r="Y89" s="218"/>
      <c r="Z89" s="221"/>
    </row>
    <row r="90" ht="16.5" customHeight="1" spans="1:26">
      <c r="A90" s="222"/>
      <c r="B90" s="223"/>
      <c r="C90" s="222"/>
      <c r="D90" s="224"/>
      <c r="E90" s="123"/>
      <c r="F90" s="123"/>
      <c r="G90" s="123"/>
      <c r="H90" s="123"/>
      <c r="I90" s="123"/>
      <c r="J90" s="123"/>
      <c r="K90" s="224"/>
      <c r="L90" s="224"/>
      <c r="M90" s="224"/>
      <c r="N90" s="78" t="s">
        <v>45</v>
      </c>
      <c r="O90" s="78" t="s">
        <v>211</v>
      </c>
      <c r="P90" s="78" t="s">
        <v>393</v>
      </c>
      <c r="Q90" s="218"/>
      <c r="R90" s="218" t="s">
        <v>45</v>
      </c>
      <c r="S90" s="218"/>
      <c r="T90" s="218"/>
      <c r="U90" s="218" t="s">
        <v>45</v>
      </c>
      <c r="V90" s="218"/>
      <c r="W90" s="218"/>
      <c r="X90" s="218" t="s">
        <v>45</v>
      </c>
      <c r="Y90" s="218"/>
      <c r="Z90" s="221"/>
    </row>
    <row r="91" ht="16.5" customHeight="1" spans="1:26">
      <c r="A91" s="222"/>
      <c r="B91" s="223"/>
      <c r="C91" s="222"/>
      <c r="D91" s="224"/>
      <c r="E91" s="123"/>
      <c r="F91" s="123"/>
      <c r="G91" s="123"/>
      <c r="H91" s="123"/>
      <c r="I91" s="123"/>
      <c r="J91" s="123"/>
      <c r="K91" s="224"/>
      <c r="L91" s="224"/>
      <c r="M91" s="224"/>
      <c r="N91" s="78" t="s">
        <v>45</v>
      </c>
      <c r="O91" s="78" t="s">
        <v>212</v>
      </c>
      <c r="P91" s="78" t="s">
        <v>394</v>
      </c>
      <c r="Q91" s="218"/>
      <c r="R91" s="218" t="s">
        <v>45</v>
      </c>
      <c r="S91" s="218"/>
      <c r="T91" s="218"/>
      <c r="U91" s="218" t="s">
        <v>45</v>
      </c>
      <c r="V91" s="218"/>
      <c r="W91" s="218"/>
      <c r="X91" s="218" t="s">
        <v>45</v>
      </c>
      <c r="Y91" s="218"/>
      <c r="Z91" s="221"/>
    </row>
    <row r="92" ht="16.5" customHeight="1" spans="1:26">
      <c r="A92" s="222"/>
      <c r="B92" s="223"/>
      <c r="C92" s="222"/>
      <c r="D92" s="224"/>
      <c r="E92" s="123"/>
      <c r="F92" s="123"/>
      <c r="G92" s="123"/>
      <c r="H92" s="123"/>
      <c r="I92" s="123"/>
      <c r="J92" s="123"/>
      <c r="K92" s="224"/>
      <c r="L92" s="224"/>
      <c r="M92" s="224"/>
      <c r="N92" s="78" t="s">
        <v>45</v>
      </c>
      <c r="O92" s="78" t="s">
        <v>213</v>
      </c>
      <c r="P92" s="78" t="s">
        <v>395</v>
      </c>
      <c r="Q92" s="218"/>
      <c r="R92" s="218" t="s">
        <v>45</v>
      </c>
      <c r="S92" s="218"/>
      <c r="T92" s="218"/>
      <c r="U92" s="218" t="s">
        <v>45</v>
      </c>
      <c r="V92" s="218"/>
      <c r="W92" s="218"/>
      <c r="X92" s="218" t="s">
        <v>45</v>
      </c>
      <c r="Y92" s="218"/>
      <c r="Z92" s="221"/>
    </row>
    <row r="93" ht="16.5" customHeight="1" spans="1:26">
      <c r="A93" s="222"/>
      <c r="B93" s="223"/>
      <c r="C93" s="222"/>
      <c r="D93" s="224"/>
      <c r="E93" s="123"/>
      <c r="F93" s="123"/>
      <c r="G93" s="123"/>
      <c r="H93" s="123"/>
      <c r="I93" s="123"/>
      <c r="J93" s="123"/>
      <c r="K93" s="224"/>
      <c r="L93" s="224"/>
      <c r="M93" s="224"/>
      <c r="N93" s="78" t="s">
        <v>45</v>
      </c>
      <c r="O93" s="78" t="s">
        <v>214</v>
      </c>
      <c r="P93" s="78" t="s">
        <v>277</v>
      </c>
      <c r="Q93" s="218"/>
      <c r="R93" s="218" t="s">
        <v>45</v>
      </c>
      <c r="S93" s="218"/>
      <c r="T93" s="218"/>
      <c r="U93" s="218" t="s">
        <v>45</v>
      </c>
      <c r="V93" s="218"/>
      <c r="W93" s="218"/>
      <c r="X93" s="218" t="s">
        <v>45</v>
      </c>
      <c r="Y93" s="218"/>
      <c r="Z93" s="221"/>
    </row>
    <row r="94" ht="16.5" customHeight="1" spans="1:26">
      <c r="A94" s="222"/>
      <c r="B94" s="223"/>
      <c r="C94" s="222"/>
      <c r="D94" s="224"/>
      <c r="E94" s="123"/>
      <c r="F94" s="123"/>
      <c r="G94" s="123"/>
      <c r="H94" s="123"/>
      <c r="I94" s="123"/>
      <c r="J94" s="123"/>
      <c r="K94" s="224"/>
      <c r="L94" s="224"/>
      <c r="M94" s="224"/>
      <c r="N94" s="78" t="s">
        <v>45</v>
      </c>
      <c r="O94" s="78" t="s">
        <v>220</v>
      </c>
      <c r="P94" s="78" t="s">
        <v>373</v>
      </c>
      <c r="Q94" s="218"/>
      <c r="R94" s="218" t="s">
        <v>45</v>
      </c>
      <c r="S94" s="218"/>
      <c r="T94" s="218"/>
      <c r="U94" s="218" t="s">
        <v>45</v>
      </c>
      <c r="V94" s="218"/>
      <c r="W94" s="218"/>
      <c r="X94" s="218" t="s">
        <v>45</v>
      </c>
      <c r="Y94" s="218"/>
      <c r="Z94" s="221"/>
    </row>
    <row r="95" ht="16.5" customHeight="1" spans="1:26">
      <c r="A95" s="222"/>
      <c r="B95" s="223"/>
      <c r="C95" s="222"/>
      <c r="D95" s="224"/>
      <c r="E95" s="123"/>
      <c r="F95" s="123"/>
      <c r="G95" s="123"/>
      <c r="H95" s="123"/>
      <c r="I95" s="123"/>
      <c r="J95" s="123"/>
      <c r="K95" s="224"/>
      <c r="L95" s="224"/>
      <c r="M95" s="224"/>
      <c r="N95" s="78" t="s">
        <v>45</v>
      </c>
      <c r="O95" s="78" t="s">
        <v>222</v>
      </c>
      <c r="P95" s="78" t="s">
        <v>375</v>
      </c>
      <c r="Q95" s="218"/>
      <c r="R95" s="218" t="s">
        <v>45</v>
      </c>
      <c r="S95" s="218"/>
      <c r="T95" s="218"/>
      <c r="U95" s="218" t="s">
        <v>45</v>
      </c>
      <c r="V95" s="218"/>
      <c r="W95" s="218"/>
      <c r="X95" s="218" t="s">
        <v>45</v>
      </c>
      <c r="Y95" s="218"/>
      <c r="Z95" s="221"/>
    </row>
    <row r="96" ht="16.5" customHeight="1" spans="1:26">
      <c r="A96" s="222"/>
      <c r="B96" s="223"/>
      <c r="C96" s="222"/>
      <c r="D96" s="224"/>
      <c r="E96" s="123"/>
      <c r="F96" s="123"/>
      <c r="G96" s="123"/>
      <c r="H96" s="123"/>
      <c r="I96" s="123"/>
      <c r="J96" s="123"/>
      <c r="K96" s="224"/>
      <c r="L96" s="224"/>
      <c r="M96" s="224"/>
      <c r="N96" s="78" t="s">
        <v>45</v>
      </c>
      <c r="O96" s="78" t="s">
        <v>223</v>
      </c>
      <c r="P96" s="78" t="s">
        <v>377</v>
      </c>
      <c r="Q96" s="218"/>
      <c r="R96" s="218" t="s">
        <v>45</v>
      </c>
      <c r="S96" s="218"/>
      <c r="T96" s="218"/>
      <c r="U96" s="218" t="s">
        <v>45</v>
      </c>
      <c r="V96" s="218"/>
      <c r="W96" s="218"/>
      <c r="X96" s="218" t="s">
        <v>45</v>
      </c>
      <c r="Y96" s="218"/>
      <c r="Z96" s="221"/>
    </row>
    <row r="97" ht="16.5" customHeight="1" spans="1:26">
      <c r="A97" s="222"/>
      <c r="B97" s="223"/>
      <c r="C97" s="222"/>
      <c r="D97" s="224"/>
      <c r="E97" s="123"/>
      <c r="F97" s="123"/>
      <c r="G97" s="123"/>
      <c r="H97" s="123"/>
      <c r="I97" s="123"/>
      <c r="J97" s="123"/>
      <c r="K97" s="224"/>
      <c r="L97" s="224"/>
      <c r="M97" s="224"/>
      <c r="N97" s="78" t="s">
        <v>45</v>
      </c>
      <c r="O97" s="78" t="s">
        <v>239</v>
      </c>
      <c r="P97" s="78" t="s">
        <v>285</v>
      </c>
      <c r="Q97" s="218"/>
      <c r="R97" s="218" t="s">
        <v>45</v>
      </c>
      <c r="S97" s="218"/>
      <c r="T97" s="218"/>
      <c r="U97" s="218" t="s">
        <v>45</v>
      </c>
      <c r="V97" s="218"/>
      <c r="W97" s="218"/>
      <c r="X97" s="218" t="s">
        <v>45</v>
      </c>
      <c r="Y97" s="218"/>
      <c r="Z97" s="221"/>
    </row>
    <row r="98" ht="16.5" customHeight="1" spans="1:26">
      <c r="A98" s="222"/>
      <c r="B98" s="223"/>
      <c r="C98" s="222"/>
      <c r="D98" s="224"/>
      <c r="E98" s="123"/>
      <c r="F98" s="123"/>
      <c r="G98" s="123"/>
      <c r="H98" s="123"/>
      <c r="I98" s="123"/>
      <c r="J98" s="123"/>
      <c r="K98" s="224"/>
      <c r="L98" s="224"/>
      <c r="M98" s="224"/>
      <c r="N98" s="78" t="s">
        <v>396</v>
      </c>
      <c r="O98" s="78" t="s">
        <v>45</v>
      </c>
      <c r="P98" s="78" t="s">
        <v>397</v>
      </c>
      <c r="Q98" s="218"/>
      <c r="R98" s="218" t="s">
        <v>45</v>
      </c>
      <c r="S98" s="218"/>
      <c r="T98" s="218"/>
      <c r="U98" s="218" t="s">
        <v>45</v>
      </c>
      <c r="V98" s="218"/>
      <c r="W98" s="218"/>
      <c r="X98" s="218" t="s">
        <v>45</v>
      </c>
      <c r="Y98" s="218"/>
      <c r="Z98" s="221"/>
    </row>
    <row r="99" ht="16.5" customHeight="1" spans="1:26">
      <c r="A99" s="222"/>
      <c r="B99" s="223"/>
      <c r="C99" s="222"/>
      <c r="D99" s="224"/>
      <c r="E99" s="123"/>
      <c r="F99" s="123"/>
      <c r="G99" s="123"/>
      <c r="H99" s="123"/>
      <c r="I99" s="123"/>
      <c r="J99" s="123"/>
      <c r="K99" s="224"/>
      <c r="L99" s="224"/>
      <c r="M99" s="224"/>
      <c r="N99" s="78" t="s">
        <v>45</v>
      </c>
      <c r="O99" s="78" t="s">
        <v>230</v>
      </c>
      <c r="P99" s="78" t="s">
        <v>398</v>
      </c>
      <c r="Q99" s="218"/>
      <c r="R99" s="218" t="s">
        <v>45</v>
      </c>
      <c r="S99" s="218"/>
      <c r="T99" s="218"/>
      <c r="U99" s="218" t="s">
        <v>45</v>
      </c>
      <c r="V99" s="218"/>
      <c r="W99" s="218"/>
      <c r="X99" s="218" t="s">
        <v>45</v>
      </c>
      <c r="Y99" s="218"/>
      <c r="Z99" s="221"/>
    </row>
    <row r="100" ht="16.5" customHeight="1" spans="1:26">
      <c r="A100" s="222"/>
      <c r="B100" s="223"/>
      <c r="C100" s="222"/>
      <c r="D100" s="224"/>
      <c r="E100" s="123"/>
      <c r="F100" s="123"/>
      <c r="G100" s="123"/>
      <c r="H100" s="123"/>
      <c r="I100" s="123"/>
      <c r="J100" s="123"/>
      <c r="K100" s="224"/>
      <c r="L100" s="224"/>
      <c r="M100" s="224"/>
      <c r="N100" s="78" t="s">
        <v>45</v>
      </c>
      <c r="O100" s="78" t="s">
        <v>239</v>
      </c>
      <c r="P100" s="78" t="s">
        <v>320</v>
      </c>
      <c r="Q100" s="218"/>
      <c r="R100" s="218" t="s">
        <v>45</v>
      </c>
      <c r="S100" s="218"/>
      <c r="T100" s="218"/>
      <c r="U100" s="218" t="s">
        <v>45</v>
      </c>
      <c r="V100" s="218"/>
      <c r="W100" s="218"/>
      <c r="X100" s="218" t="s">
        <v>45</v>
      </c>
      <c r="Y100" s="218"/>
      <c r="Z100" s="221"/>
    </row>
    <row r="101" ht="16.5" customHeight="1" spans="1:26">
      <c r="A101" s="222"/>
      <c r="B101" s="223"/>
      <c r="C101" s="222"/>
      <c r="D101" s="224"/>
      <c r="E101" s="123"/>
      <c r="F101" s="123"/>
      <c r="G101" s="123"/>
      <c r="H101" s="123"/>
      <c r="I101" s="123"/>
      <c r="J101" s="123"/>
      <c r="K101" s="224"/>
      <c r="L101" s="224"/>
      <c r="M101" s="224"/>
      <c r="N101" s="78" t="s">
        <v>399</v>
      </c>
      <c r="O101" s="78" t="s">
        <v>45</v>
      </c>
      <c r="P101" s="78" t="s">
        <v>312</v>
      </c>
      <c r="Q101" s="218">
        <v>6020</v>
      </c>
      <c r="R101" s="218">
        <v>6020</v>
      </c>
      <c r="S101" s="218"/>
      <c r="T101" s="218">
        <v>6020</v>
      </c>
      <c r="U101" s="218"/>
      <c r="V101" s="218"/>
      <c r="W101" s="218"/>
      <c r="X101" s="218"/>
      <c r="Y101" s="218"/>
      <c r="Z101" s="221"/>
    </row>
    <row r="102" ht="16.5" customHeight="1" spans="1:26">
      <c r="A102" s="222"/>
      <c r="B102" s="223"/>
      <c r="C102" s="222"/>
      <c r="D102" s="224"/>
      <c r="E102" s="123"/>
      <c r="F102" s="123"/>
      <c r="G102" s="123"/>
      <c r="H102" s="123"/>
      <c r="I102" s="123"/>
      <c r="J102" s="123"/>
      <c r="K102" s="224"/>
      <c r="L102" s="224"/>
      <c r="M102" s="224"/>
      <c r="N102" s="78" t="s">
        <v>45</v>
      </c>
      <c r="O102" s="78" t="s">
        <v>230</v>
      </c>
      <c r="P102" s="78" t="s">
        <v>398</v>
      </c>
      <c r="Q102" s="218"/>
      <c r="R102" s="218" t="s">
        <v>45</v>
      </c>
      <c r="S102" s="218"/>
      <c r="T102" s="218"/>
      <c r="U102" s="218" t="s">
        <v>45</v>
      </c>
      <c r="V102" s="218"/>
      <c r="W102" s="218"/>
      <c r="X102" s="218" t="s">
        <v>45</v>
      </c>
      <c r="Y102" s="218"/>
      <c r="Z102" s="221"/>
    </row>
    <row r="103" ht="16.5" customHeight="1" spans="1:26">
      <c r="A103" s="222"/>
      <c r="B103" s="223"/>
      <c r="C103" s="222"/>
      <c r="D103" s="224"/>
      <c r="E103" s="123"/>
      <c r="F103" s="123"/>
      <c r="G103" s="123"/>
      <c r="H103" s="123"/>
      <c r="I103" s="123"/>
      <c r="J103" s="123"/>
      <c r="K103" s="224"/>
      <c r="L103" s="224"/>
      <c r="M103" s="224"/>
      <c r="N103" s="78" t="s">
        <v>45</v>
      </c>
      <c r="O103" s="78" t="s">
        <v>236</v>
      </c>
      <c r="P103" s="78" t="s">
        <v>329</v>
      </c>
      <c r="Q103" s="218"/>
      <c r="R103" s="218" t="s">
        <v>45</v>
      </c>
      <c r="S103" s="218"/>
      <c r="T103" s="218"/>
      <c r="U103" s="218" t="s">
        <v>45</v>
      </c>
      <c r="V103" s="218"/>
      <c r="W103" s="218"/>
      <c r="X103" s="218" t="s">
        <v>45</v>
      </c>
      <c r="Y103" s="218"/>
      <c r="Z103" s="221"/>
    </row>
    <row r="104" ht="16.5" customHeight="1" spans="1:26">
      <c r="A104" s="222"/>
      <c r="B104" s="223"/>
      <c r="C104" s="222"/>
      <c r="D104" s="224"/>
      <c r="E104" s="123"/>
      <c r="F104" s="123"/>
      <c r="G104" s="123"/>
      <c r="H104" s="123"/>
      <c r="I104" s="123"/>
      <c r="J104" s="123"/>
      <c r="K104" s="224"/>
      <c r="L104" s="224"/>
      <c r="M104" s="224"/>
      <c r="N104" s="78" t="s">
        <v>45</v>
      </c>
      <c r="O104" s="78" t="s">
        <v>255</v>
      </c>
      <c r="P104" s="78" t="s">
        <v>314</v>
      </c>
      <c r="Q104" s="218">
        <v>6020</v>
      </c>
      <c r="R104" s="218">
        <v>6020</v>
      </c>
      <c r="S104" s="218"/>
      <c r="T104" s="218">
        <v>6020</v>
      </c>
      <c r="U104" s="218"/>
      <c r="V104" s="218"/>
      <c r="W104" s="218"/>
      <c r="X104" s="218"/>
      <c r="Y104" s="218"/>
      <c r="Z104" s="221"/>
    </row>
    <row r="105" ht="16.5" customHeight="1" spans="1:26">
      <c r="A105" s="222"/>
      <c r="B105" s="223"/>
      <c r="C105" s="222"/>
      <c r="D105" s="224"/>
      <c r="E105" s="123"/>
      <c r="F105" s="123"/>
      <c r="G105" s="123"/>
      <c r="H105" s="123"/>
      <c r="I105" s="123"/>
      <c r="J105" s="123"/>
      <c r="K105" s="224"/>
      <c r="L105" s="224"/>
      <c r="M105" s="224"/>
      <c r="N105" s="78" t="s">
        <v>45</v>
      </c>
      <c r="O105" s="78" t="s">
        <v>258</v>
      </c>
      <c r="P105" s="78" t="s">
        <v>317</v>
      </c>
      <c r="Q105" s="218"/>
      <c r="R105" s="218" t="s">
        <v>45</v>
      </c>
      <c r="S105" s="218"/>
      <c r="T105" s="218"/>
      <c r="U105" s="218" t="s">
        <v>45</v>
      </c>
      <c r="V105" s="218"/>
      <c r="W105" s="218"/>
      <c r="X105" s="218" t="s">
        <v>45</v>
      </c>
      <c r="Y105" s="218"/>
      <c r="Z105" s="221"/>
    </row>
    <row r="106" ht="16.5" customHeight="1" spans="1:26">
      <c r="A106" s="222"/>
      <c r="B106" s="223"/>
      <c r="C106" s="222"/>
      <c r="D106" s="224"/>
      <c r="E106" s="123"/>
      <c r="F106" s="123"/>
      <c r="G106" s="123"/>
      <c r="H106" s="123"/>
      <c r="I106" s="123"/>
      <c r="J106" s="123"/>
      <c r="K106" s="224"/>
      <c r="L106" s="224"/>
      <c r="M106" s="224"/>
      <c r="N106" s="78" t="s">
        <v>45</v>
      </c>
      <c r="O106" s="78" t="s">
        <v>239</v>
      </c>
      <c r="P106" s="78" t="s">
        <v>320</v>
      </c>
      <c r="Q106" s="218"/>
      <c r="R106" s="218" t="s">
        <v>45</v>
      </c>
      <c r="S106" s="218"/>
      <c r="T106" s="218"/>
      <c r="U106" s="218" t="s">
        <v>45</v>
      </c>
      <c r="V106" s="218"/>
      <c r="W106" s="218"/>
      <c r="X106" s="218" t="s">
        <v>45</v>
      </c>
      <c r="Y106" s="218"/>
      <c r="Z106" s="221"/>
    </row>
    <row r="107" ht="16.5" customHeight="1" spans="1:26">
      <c r="A107" s="222"/>
      <c r="B107" s="223"/>
      <c r="C107" s="222"/>
      <c r="D107" s="224"/>
      <c r="E107" s="123"/>
      <c r="F107" s="123"/>
      <c r="G107" s="123"/>
      <c r="H107" s="123"/>
      <c r="I107" s="123"/>
      <c r="J107" s="123"/>
      <c r="K107" s="224"/>
      <c r="L107" s="224"/>
      <c r="M107" s="224"/>
      <c r="N107" s="78" t="s">
        <v>400</v>
      </c>
      <c r="O107" s="78" t="s">
        <v>45</v>
      </c>
      <c r="P107" s="78" t="s">
        <v>344</v>
      </c>
      <c r="Q107" s="218"/>
      <c r="R107" s="218" t="s">
        <v>45</v>
      </c>
      <c r="S107" s="218"/>
      <c r="T107" s="218"/>
      <c r="U107" s="218" t="s">
        <v>45</v>
      </c>
      <c r="V107" s="218"/>
      <c r="W107" s="218"/>
      <c r="X107" s="218" t="s">
        <v>45</v>
      </c>
      <c r="Y107" s="218"/>
      <c r="Z107" s="221"/>
    </row>
    <row r="108" ht="16.5" customHeight="1" spans="1:26">
      <c r="A108" s="222"/>
      <c r="B108" s="223"/>
      <c r="C108" s="222"/>
      <c r="D108" s="224"/>
      <c r="E108" s="123"/>
      <c r="F108" s="123"/>
      <c r="G108" s="123"/>
      <c r="H108" s="123"/>
      <c r="I108" s="123"/>
      <c r="J108" s="123"/>
      <c r="K108" s="224"/>
      <c r="L108" s="224"/>
      <c r="M108" s="224"/>
      <c r="N108" s="78" t="s">
        <v>45</v>
      </c>
      <c r="O108" s="78" t="s">
        <v>233</v>
      </c>
      <c r="P108" s="78" t="s">
        <v>346</v>
      </c>
      <c r="Q108" s="218"/>
      <c r="R108" s="218" t="s">
        <v>45</v>
      </c>
      <c r="S108" s="218"/>
      <c r="T108" s="218"/>
      <c r="U108" s="218" t="s">
        <v>45</v>
      </c>
      <c r="V108" s="218"/>
      <c r="W108" s="218"/>
      <c r="X108" s="218" t="s">
        <v>45</v>
      </c>
      <c r="Y108" s="218"/>
      <c r="Z108" s="221"/>
    </row>
    <row r="109" ht="16.5" customHeight="1" spans="1:26">
      <c r="A109" s="222"/>
      <c r="B109" s="223"/>
      <c r="C109" s="222"/>
      <c r="D109" s="224"/>
      <c r="E109" s="123"/>
      <c r="F109" s="123"/>
      <c r="G109" s="123"/>
      <c r="H109" s="123"/>
      <c r="I109" s="123"/>
      <c r="J109" s="123"/>
      <c r="K109" s="224"/>
      <c r="L109" s="224"/>
      <c r="M109" s="224"/>
      <c r="N109" s="78" t="s">
        <v>45</v>
      </c>
      <c r="O109" s="78" t="s">
        <v>236</v>
      </c>
      <c r="P109" s="78" t="s">
        <v>348</v>
      </c>
      <c r="Q109" s="218"/>
      <c r="R109" s="218" t="s">
        <v>45</v>
      </c>
      <c r="S109" s="218"/>
      <c r="T109" s="218"/>
      <c r="U109" s="218" t="s">
        <v>45</v>
      </c>
      <c r="V109" s="218"/>
      <c r="W109" s="218"/>
      <c r="X109" s="218" t="s">
        <v>45</v>
      </c>
      <c r="Y109" s="218"/>
      <c r="Z109" s="221"/>
    </row>
    <row r="110" ht="16.5" customHeight="1" spans="1:26">
      <c r="A110" s="222"/>
      <c r="B110" s="223"/>
      <c r="C110" s="222"/>
      <c r="D110" s="224"/>
      <c r="E110" s="123"/>
      <c r="F110" s="123"/>
      <c r="G110" s="123"/>
      <c r="H110" s="123"/>
      <c r="I110" s="123"/>
      <c r="J110" s="123"/>
      <c r="K110" s="224"/>
      <c r="L110" s="224"/>
      <c r="M110" s="224"/>
      <c r="N110" s="78" t="s">
        <v>45</v>
      </c>
      <c r="O110" s="78" t="s">
        <v>255</v>
      </c>
      <c r="P110" s="78" t="s">
        <v>351</v>
      </c>
      <c r="Q110" s="218"/>
      <c r="R110" s="218" t="s">
        <v>45</v>
      </c>
      <c r="S110" s="218"/>
      <c r="T110" s="218"/>
      <c r="U110" s="218" t="s">
        <v>45</v>
      </c>
      <c r="V110" s="218"/>
      <c r="W110" s="218"/>
      <c r="X110" s="218" t="s">
        <v>45</v>
      </c>
      <c r="Y110" s="218"/>
      <c r="Z110" s="221"/>
    </row>
    <row r="111" ht="16.5" customHeight="1" spans="1:26">
      <c r="A111" s="222"/>
      <c r="B111" s="223"/>
      <c r="C111" s="222"/>
      <c r="D111" s="224"/>
      <c r="E111" s="123"/>
      <c r="F111" s="123"/>
      <c r="G111" s="123"/>
      <c r="H111" s="123"/>
      <c r="I111" s="123"/>
      <c r="J111" s="123"/>
      <c r="K111" s="224"/>
      <c r="L111" s="224"/>
      <c r="M111" s="224"/>
      <c r="N111" s="78" t="s">
        <v>401</v>
      </c>
      <c r="O111" s="78" t="s">
        <v>45</v>
      </c>
      <c r="P111" s="78" t="s">
        <v>93</v>
      </c>
      <c r="Q111" s="218"/>
      <c r="R111" s="218" t="s">
        <v>45</v>
      </c>
      <c r="S111" s="218"/>
      <c r="T111" s="218"/>
      <c r="U111" s="218" t="s">
        <v>45</v>
      </c>
      <c r="V111" s="218"/>
      <c r="W111" s="218"/>
      <c r="X111" s="218" t="s">
        <v>45</v>
      </c>
      <c r="Y111" s="218"/>
      <c r="Z111" s="221"/>
    </row>
    <row r="112" ht="16.5" customHeight="1" spans="1:26">
      <c r="A112" s="222"/>
      <c r="B112" s="223"/>
      <c r="C112" s="222"/>
      <c r="D112" s="224"/>
      <c r="E112" s="123"/>
      <c r="F112" s="123"/>
      <c r="G112" s="123"/>
      <c r="H112" s="123"/>
      <c r="I112" s="123"/>
      <c r="J112" s="123"/>
      <c r="K112" s="224"/>
      <c r="L112" s="224"/>
      <c r="M112" s="224"/>
      <c r="N112" s="78" t="s">
        <v>45</v>
      </c>
      <c r="O112" s="78" t="s">
        <v>245</v>
      </c>
      <c r="P112" s="78" t="s">
        <v>387</v>
      </c>
      <c r="Q112" s="218"/>
      <c r="R112" s="218" t="s">
        <v>45</v>
      </c>
      <c r="S112" s="218"/>
      <c r="T112" s="218"/>
      <c r="U112" s="218" t="s">
        <v>45</v>
      </c>
      <c r="V112" s="218"/>
      <c r="W112" s="218"/>
      <c r="X112" s="218" t="s">
        <v>45</v>
      </c>
      <c r="Y112" s="218"/>
      <c r="Z112" s="221"/>
    </row>
    <row r="113" ht="16.5" customHeight="1" spans="1:26">
      <c r="A113" s="222"/>
      <c r="B113" s="223"/>
      <c r="C113" s="222"/>
      <c r="D113" s="224"/>
      <c r="E113" s="123"/>
      <c r="F113" s="123"/>
      <c r="G113" s="123"/>
      <c r="H113" s="123"/>
      <c r="I113" s="123"/>
      <c r="J113" s="123"/>
      <c r="K113" s="224"/>
      <c r="L113" s="224"/>
      <c r="M113" s="224"/>
      <c r="N113" s="78" t="s">
        <v>45</v>
      </c>
      <c r="O113" s="78" t="s">
        <v>248</v>
      </c>
      <c r="P113" s="78" t="s">
        <v>388</v>
      </c>
      <c r="Q113" s="218"/>
      <c r="R113" s="218" t="s">
        <v>45</v>
      </c>
      <c r="S113" s="218"/>
      <c r="T113" s="218"/>
      <c r="U113" s="218" t="s">
        <v>45</v>
      </c>
      <c r="V113" s="218"/>
      <c r="W113" s="218"/>
      <c r="X113" s="218" t="s">
        <v>45</v>
      </c>
      <c r="Y113" s="218"/>
      <c r="Z113" s="221"/>
    </row>
    <row r="114" ht="16.5" customHeight="1" spans="1:26">
      <c r="A114" s="222"/>
      <c r="B114" s="223"/>
      <c r="C114" s="222"/>
      <c r="D114" s="224"/>
      <c r="E114" s="123"/>
      <c r="F114" s="123"/>
      <c r="G114" s="123"/>
      <c r="H114" s="123"/>
      <c r="I114" s="123"/>
      <c r="J114" s="123"/>
      <c r="K114" s="224"/>
      <c r="L114" s="224"/>
      <c r="M114" s="224"/>
      <c r="N114" s="78" t="s">
        <v>45</v>
      </c>
      <c r="O114" s="78" t="s">
        <v>251</v>
      </c>
      <c r="P114" s="78" t="s">
        <v>389</v>
      </c>
      <c r="Q114" s="218"/>
      <c r="R114" s="218" t="s">
        <v>45</v>
      </c>
      <c r="S114" s="218"/>
      <c r="T114" s="218"/>
      <c r="U114" s="218" t="s">
        <v>45</v>
      </c>
      <c r="V114" s="218"/>
      <c r="W114" s="218"/>
      <c r="X114" s="218" t="s">
        <v>45</v>
      </c>
      <c r="Y114" s="218"/>
      <c r="Z114" s="221"/>
    </row>
    <row r="115" ht="16.5" customHeight="1" spans="1:26">
      <c r="A115" s="222"/>
      <c r="B115" s="223"/>
      <c r="C115" s="222"/>
      <c r="D115" s="224"/>
      <c r="E115" s="123"/>
      <c r="F115" s="123"/>
      <c r="G115" s="123"/>
      <c r="H115" s="123"/>
      <c r="I115" s="123"/>
      <c r="J115" s="123"/>
      <c r="K115" s="224"/>
      <c r="L115" s="224"/>
      <c r="M115" s="224"/>
      <c r="N115" s="78" t="s">
        <v>45</v>
      </c>
      <c r="O115" s="78" t="s">
        <v>211</v>
      </c>
      <c r="P115" s="78" t="s">
        <v>390</v>
      </c>
      <c r="Q115" s="218"/>
      <c r="R115" s="218" t="s">
        <v>45</v>
      </c>
      <c r="S115" s="218"/>
      <c r="T115" s="218"/>
      <c r="U115" s="218" t="s">
        <v>45</v>
      </c>
      <c r="V115" s="218"/>
      <c r="W115" s="218"/>
      <c r="X115" s="218" t="s">
        <v>45</v>
      </c>
      <c r="Y115" s="218"/>
      <c r="Z115" s="221"/>
    </row>
    <row r="116" ht="16.5" customHeight="1" spans="1:26">
      <c r="A116" s="222"/>
      <c r="B116" s="223"/>
      <c r="C116" s="222"/>
      <c r="D116" s="224"/>
      <c r="E116" s="123"/>
      <c r="F116" s="123"/>
      <c r="G116" s="123"/>
      <c r="H116" s="123"/>
      <c r="I116" s="123"/>
      <c r="J116" s="123"/>
      <c r="K116" s="224"/>
      <c r="L116" s="224"/>
      <c r="M116" s="224"/>
      <c r="N116" s="78" t="s">
        <v>45</v>
      </c>
      <c r="O116" s="78" t="s">
        <v>239</v>
      </c>
      <c r="P116" s="78" t="s">
        <v>391</v>
      </c>
      <c r="Q116" s="218"/>
      <c r="R116" s="218" t="s">
        <v>45</v>
      </c>
      <c r="S116" s="218"/>
      <c r="T116" s="218"/>
      <c r="U116" s="218" t="s">
        <v>45</v>
      </c>
      <c r="V116" s="218"/>
      <c r="W116" s="218"/>
      <c r="X116" s="218" t="s">
        <v>45</v>
      </c>
      <c r="Y116" s="218"/>
      <c r="Z116" s="221"/>
    </row>
    <row r="117" customHeight="1" spans="1:26">
      <c r="A117" s="225" t="s">
        <v>49</v>
      </c>
      <c r="B117" s="226"/>
      <c r="C117" s="227"/>
      <c r="D117" s="218">
        <v>55826.35</v>
      </c>
      <c r="E117" s="218">
        <v>17228.85</v>
      </c>
      <c r="F117" s="218">
        <f>7336.74+960+21.75</f>
        <v>8318.49</v>
      </c>
      <c r="G117" s="218">
        <f>9892.11-960-21.75</f>
        <v>8910.36</v>
      </c>
      <c r="H117" s="218">
        <v>38597.5</v>
      </c>
      <c r="I117" s="218"/>
      <c r="J117" s="218">
        <v>38597.5</v>
      </c>
      <c r="K117" s="218"/>
      <c r="L117" s="218"/>
      <c r="M117" s="218"/>
      <c r="N117" s="225" t="s">
        <v>49</v>
      </c>
      <c r="O117" s="226"/>
      <c r="P117" s="227"/>
      <c r="Q117" s="218">
        <v>55826.35</v>
      </c>
      <c r="R117" s="218">
        <v>17228.85</v>
      </c>
      <c r="S117" s="218">
        <v>8318.49</v>
      </c>
      <c r="T117" s="218">
        <v>8910.36</v>
      </c>
      <c r="U117" s="218">
        <v>38597.5</v>
      </c>
      <c r="V117" s="218"/>
      <c r="W117" s="218">
        <v>38597.5</v>
      </c>
      <c r="X117" s="218"/>
      <c r="Y117" s="218"/>
      <c r="Z117" s="221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2638888888889" bottom="0.582638888888889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5" sqref="A35"/>
    </sheetView>
  </sheetViews>
  <sheetFormatPr defaultColWidth="10.625" defaultRowHeight="14.25" customHeight="1" outlineLevelRow="6" outlineLevelCol="5"/>
  <cols>
    <col min="1" max="2" width="32" style="203" customWidth="1"/>
    <col min="3" max="3" width="20.125" style="204" customWidth="1"/>
    <col min="4" max="5" width="30.625" style="205" customWidth="1"/>
    <col min="6" max="6" width="21.875" style="205" customWidth="1"/>
    <col min="7" max="7" width="10.625" style="86" customWidth="1"/>
    <col min="8" max="16384" width="10.625" style="86"/>
  </cols>
  <sheetData>
    <row r="1" customHeight="1" spans="1:6">
      <c r="A1" s="206"/>
      <c r="B1" s="206"/>
      <c r="C1" s="107"/>
      <c r="D1" s="86"/>
      <c r="E1" s="86"/>
      <c r="F1" s="207" t="s">
        <v>402</v>
      </c>
    </row>
    <row r="2" ht="25.5" customHeight="1" spans="1:6">
      <c r="A2" s="208" t="s">
        <v>403</v>
      </c>
      <c r="B2" s="208"/>
      <c r="C2" s="208"/>
      <c r="D2" s="208"/>
      <c r="E2" s="208"/>
      <c r="F2" s="208"/>
    </row>
    <row r="3" ht="15.75" customHeight="1" spans="1:6">
      <c r="A3" s="6" t="s">
        <v>2</v>
      </c>
      <c r="B3" s="206"/>
      <c r="C3" s="107"/>
      <c r="D3" s="86"/>
      <c r="E3" s="86"/>
      <c r="F3" s="207" t="s">
        <v>404</v>
      </c>
    </row>
    <row r="4" s="202" customFormat="1" ht="19.5" customHeight="1" spans="1:6">
      <c r="A4" s="41" t="s">
        <v>405</v>
      </c>
      <c r="B4" s="17" t="s">
        <v>406</v>
      </c>
      <c r="C4" s="12" t="s">
        <v>407</v>
      </c>
      <c r="D4" s="13"/>
      <c r="E4" s="14"/>
      <c r="F4" s="17" t="s">
        <v>408</v>
      </c>
    </row>
    <row r="5" s="202" customFormat="1" ht="19.5" customHeight="1" spans="1:6">
      <c r="A5" s="19"/>
      <c r="B5" s="20"/>
      <c r="C5" s="75" t="s">
        <v>56</v>
      </c>
      <c r="D5" s="75" t="s">
        <v>409</v>
      </c>
      <c r="E5" s="75" t="s">
        <v>410</v>
      </c>
      <c r="F5" s="20"/>
    </row>
    <row r="6" s="202" customFormat="1" ht="18.75" customHeight="1" spans="1:6">
      <c r="A6" s="209">
        <v>1</v>
      </c>
      <c r="B6" s="209">
        <v>2</v>
      </c>
      <c r="C6" s="210">
        <v>3</v>
      </c>
      <c r="D6" s="209">
        <v>4</v>
      </c>
      <c r="E6" s="209">
        <v>5</v>
      </c>
      <c r="F6" s="209">
        <v>6</v>
      </c>
    </row>
    <row r="7" ht="18.75" customHeight="1" spans="1:6">
      <c r="A7" s="148">
        <v>44.64925</v>
      </c>
      <c r="B7" s="148"/>
      <c r="C7" s="211">
        <v>39.80025</v>
      </c>
      <c r="D7" s="148"/>
      <c r="E7" s="148">
        <v>39.80025</v>
      </c>
      <c r="F7" s="148">
        <v>4.849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44"/>
  <sheetViews>
    <sheetView topLeftCell="A47" workbookViewId="0">
      <selection activeCell="M143" sqref="M143"/>
    </sheetView>
  </sheetViews>
  <sheetFormatPr defaultColWidth="10.625" defaultRowHeight="14.25" customHeight="1"/>
  <cols>
    <col min="1" max="1" width="38.375" style="86" customWidth="1"/>
    <col min="2" max="2" width="24.125" style="86" customWidth="1"/>
    <col min="3" max="3" width="36.5" style="86" customWidth="1"/>
    <col min="4" max="4" width="11.875" style="86" customWidth="1"/>
    <col min="5" max="5" width="20.5" style="86" customWidth="1"/>
    <col min="6" max="6" width="12" style="86" customWidth="1"/>
    <col min="7" max="7" width="26.875" style="86" customWidth="1"/>
    <col min="8" max="8" width="12.5" style="86" customWidth="1"/>
    <col min="9" max="9" width="12.875" style="86" customWidth="1"/>
    <col min="10" max="10" width="18" style="86" customWidth="1"/>
    <col min="11" max="11" width="12.5" style="86" customWidth="1"/>
    <col min="12" max="13" width="13" style="86" customWidth="1"/>
    <col min="14" max="14" width="10.625" style="86" customWidth="1"/>
    <col min="15" max="15" width="13" style="86" customWidth="1"/>
    <col min="16" max="16" width="13.875" style="86" customWidth="1"/>
    <col min="17" max="19" width="10.625" style="86" customWidth="1"/>
    <col min="20" max="20" width="14.125" style="86" customWidth="1"/>
    <col min="21" max="23" width="14.375" style="86" customWidth="1"/>
    <col min="24" max="24" width="14.875" style="86" customWidth="1"/>
    <col min="25" max="26" width="13" style="86" customWidth="1"/>
    <col min="27" max="27" width="10.625" style="86" customWidth="1"/>
    <col min="28" max="16384" width="10.625" style="86"/>
  </cols>
  <sheetData>
    <row r="1" ht="13.5" customHeight="1" spans="2:26">
      <c r="B1" s="176"/>
      <c r="D1" s="177"/>
      <c r="E1" s="177"/>
      <c r="F1" s="177"/>
      <c r="G1" s="177"/>
      <c r="H1" s="88"/>
      <c r="I1" s="88"/>
      <c r="J1" s="65"/>
      <c r="K1" s="88"/>
      <c r="L1" s="88"/>
      <c r="M1" s="88"/>
      <c r="N1" s="65"/>
      <c r="O1" s="65"/>
      <c r="P1" s="88"/>
      <c r="Q1" s="65"/>
      <c r="R1" s="65"/>
      <c r="S1" s="65"/>
      <c r="T1" s="88"/>
      <c r="X1" s="176"/>
      <c r="Z1" s="63" t="s">
        <v>411</v>
      </c>
    </row>
    <row r="2" ht="27.75" customHeight="1" spans="1:26">
      <c r="A2" s="57" t="s">
        <v>412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"/>
      <c r="O2" s="5"/>
      <c r="P2" s="57"/>
      <c r="Q2" s="5"/>
      <c r="R2" s="5"/>
      <c r="S2" s="5"/>
      <c r="T2" s="57"/>
      <c r="U2" s="57"/>
      <c r="V2" s="57"/>
      <c r="W2" s="57"/>
      <c r="X2" s="57"/>
      <c r="Y2" s="57"/>
      <c r="Z2" s="57"/>
    </row>
    <row r="3" ht="18.75" customHeight="1" spans="1:26">
      <c r="A3" s="6" t="s">
        <v>2</v>
      </c>
      <c r="B3" s="178"/>
      <c r="C3" s="178"/>
      <c r="D3" s="178"/>
      <c r="E3" s="178"/>
      <c r="F3" s="178"/>
      <c r="G3" s="178"/>
      <c r="H3" s="73"/>
      <c r="I3" s="73"/>
      <c r="J3" s="83"/>
      <c r="K3" s="73"/>
      <c r="L3" s="73"/>
      <c r="M3" s="73"/>
      <c r="N3" s="83"/>
      <c r="O3" s="83"/>
      <c r="P3" s="73"/>
      <c r="Q3" s="83"/>
      <c r="R3" s="83"/>
      <c r="S3" s="83"/>
      <c r="T3" s="73"/>
      <c r="X3" s="176"/>
      <c r="Z3" s="109" t="s">
        <v>404</v>
      </c>
    </row>
    <row r="4" ht="18" customHeight="1" spans="1:26">
      <c r="A4" s="10" t="s">
        <v>413</v>
      </c>
      <c r="B4" s="10" t="s">
        <v>414</v>
      </c>
      <c r="C4" s="10" t="s">
        <v>415</v>
      </c>
      <c r="D4" s="10" t="s">
        <v>416</v>
      </c>
      <c r="E4" s="10" t="s">
        <v>417</v>
      </c>
      <c r="F4" s="10" t="s">
        <v>418</v>
      </c>
      <c r="G4" s="10" t="s">
        <v>419</v>
      </c>
      <c r="H4" s="179" t="s">
        <v>420</v>
      </c>
      <c r="I4" s="111" t="s">
        <v>420</v>
      </c>
      <c r="J4" s="13"/>
      <c r="K4" s="111"/>
      <c r="L4" s="111"/>
      <c r="M4" s="111"/>
      <c r="N4" s="13"/>
      <c r="O4" s="13"/>
      <c r="P4" s="111"/>
      <c r="Q4" s="13"/>
      <c r="R4" s="13"/>
      <c r="S4" s="13"/>
      <c r="T4" s="110" t="s">
        <v>60</v>
      </c>
      <c r="U4" s="111" t="s">
        <v>61</v>
      </c>
      <c r="V4" s="111"/>
      <c r="W4" s="111"/>
      <c r="X4" s="111"/>
      <c r="Y4" s="111"/>
      <c r="Z4" s="183"/>
    </row>
    <row r="5" ht="18" customHeight="1" spans="1:26">
      <c r="A5" s="15"/>
      <c r="B5" s="138"/>
      <c r="C5" s="15"/>
      <c r="D5" s="15"/>
      <c r="E5" s="15"/>
      <c r="F5" s="15"/>
      <c r="G5" s="15"/>
      <c r="H5" s="136" t="s">
        <v>421</v>
      </c>
      <c r="I5" s="179" t="s">
        <v>57</v>
      </c>
      <c r="J5" s="13"/>
      <c r="K5" s="111"/>
      <c r="L5" s="111"/>
      <c r="M5" s="111"/>
      <c r="N5" s="13"/>
      <c r="O5" s="13"/>
      <c r="P5" s="183"/>
      <c r="Q5" s="12" t="s">
        <v>422</v>
      </c>
      <c r="R5" s="13"/>
      <c r="S5" s="14"/>
      <c r="T5" s="10" t="s">
        <v>60</v>
      </c>
      <c r="U5" s="179" t="s">
        <v>61</v>
      </c>
      <c r="V5" s="110" t="s">
        <v>62</v>
      </c>
      <c r="W5" s="111" t="s">
        <v>61</v>
      </c>
      <c r="X5" s="110" t="s">
        <v>64</v>
      </c>
      <c r="Y5" s="110" t="s">
        <v>65</v>
      </c>
      <c r="Z5" s="185" t="s">
        <v>66</v>
      </c>
    </row>
    <row r="6" customHeight="1" spans="1:26">
      <c r="A6" s="29"/>
      <c r="B6" s="29"/>
      <c r="C6" s="29"/>
      <c r="D6" s="29"/>
      <c r="E6" s="29"/>
      <c r="F6" s="29"/>
      <c r="G6" s="29"/>
      <c r="H6" s="29"/>
      <c r="I6" s="184" t="s">
        <v>423</v>
      </c>
      <c r="J6" s="185" t="s">
        <v>424</v>
      </c>
      <c r="K6" s="10" t="s">
        <v>425</v>
      </c>
      <c r="L6" s="10" t="s">
        <v>426</v>
      </c>
      <c r="M6" s="10" t="s">
        <v>427</v>
      </c>
      <c r="N6" s="10" t="s">
        <v>428</v>
      </c>
      <c r="O6" s="10" t="s">
        <v>58</v>
      </c>
      <c r="P6" s="10" t="s">
        <v>59</v>
      </c>
      <c r="Q6" s="10" t="s">
        <v>57</v>
      </c>
      <c r="R6" s="10" t="s">
        <v>58</v>
      </c>
      <c r="S6" s="10" t="s">
        <v>59</v>
      </c>
      <c r="T6" s="29"/>
      <c r="U6" s="10" t="s">
        <v>56</v>
      </c>
      <c r="V6" s="10" t="s">
        <v>62</v>
      </c>
      <c r="W6" s="10" t="s">
        <v>429</v>
      </c>
      <c r="X6" s="10" t="s">
        <v>64</v>
      </c>
      <c r="Y6" s="10" t="s">
        <v>65</v>
      </c>
      <c r="Z6" s="10" t="s">
        <v>66</v>
      </c>
    </row>
    <row r="7" ht="37.5" customHeight="1" spans="1:26">
      <c r="A7" s="180"/>
      <c r="B7" s="180"/>
      <c r="C7" s="180"/>
      <c r="D7" s="180"/>
      <c r="E7" s="180"/>
      <c r="F7" s="180"/>
      <c r="G7" s="180"/>
      <c r="H7" s="180"/>
      <c r="I7" s="60" t="s">
        <v>56</v>
      </c>
      <c r="J7" s="60" t="s">
        <v>430</v>
      </c>
      <c r="K7" s="18" t="s">
        <v>424</v>
      </c>
      <c r="L7" s="18" t="s">
        <v>426</v>
      </c>
      <c r="M7" s="18" t="s">
        <v>427</v>
      </c>
      <c r="N7" s="18" t="s">
        <v>428</v>
      </c>
      <c r="O7" s="18" t="s">
        <v>428</v>
      </c>
      <c r="P7" s="18" t="s">
        <v>428</v>
      </c>
      <c r="Q7" s="18" t="s">
        <v>426</v>
      </c>
      <c r="R7" s="18" t="s">
        <v>427</v>
      </c>
      <c r="S7" s="18" t="s">
        <v>428</v>
      </c>
      <c r="T7" s="18" t="s">
        <v>60</v>
      </c>
      <c r="U7" s="18" t="s">
        <v>56</v>
      </c>
      <c r="V7" s="18" t="s">
        <v>62</v>
      </c>
      <c r="W7" s="18" t="s">
        <v>429</v>
      </c>
      <c r="X7" s="18" t="s">
        <v>64</v>
      </c>
      <c r="Y7" s="18" t="s">
        <v>65</v>
      </c>
      <c r="Z7" s="18" t="s">
        <v>66</v>
      </c>
    </row>
    <row r="8" customHeight="1" spans="1:26">
      <c r="A8" s="173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  <c r="T8" s="173">
        <v>20</v>
      </c>
      <c r="U8" s="173">
        <v>21</v>
      </c>
      <c r="V8" s="173">
        <v>22</v>
      </c>
      <c r="W8" s="173">
        <v>23</v>
      </c>
      <c r="X8" s="173">
        <v>24</v>
      </c>
      <c r="Y8" s="85">
        <v>25</v>
      </c>
      <c r="Z8" s="186">
        <v>26</v>
      </c>
    </row>
    <row r="9" ht="21" customHeight="1" spans="1:26">
      <c r="A9" s="181" t="s">
        <v>68</v>
      </c>
      <c r="B9" s="181"/>
      <c r="C9" s="181"/>
      <c r="D9" s="181"/>
      <c r="E9" s="181"/>
      <c r="F9" s="181"/>
      <c r="G9" s="181"/>
      <c r="H9" s="127">
        <f>H10+H39+H64+H70+H91+H112</f>
        <v>8318.489612</v>
      </c>
      <c r="I9" s="127">
        <f>I10+I39+I64+I70+I91+I112</f>
        <v>8318.489612</v>
      </c>
      <c r="J9" s="127"/>
      <c r="K9" s="127"/>
      <c r="L9" s="127"/>
      <c r="M9" s="127">
        <f>M10+M39+M64+M70+M91+M112</f>
        <v>8318.489612</v>
      </c>
      <c r="N9" s="127"/>
      <c r="O9" s="114"/>
      <c r="P9" s="114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ht="21" customHeight="1" spans="1:26">
      <c r="A10" s="181" t="s">
        <v>70</v>
      </c>
      <c r="B10" s="23" t="s">
        <v>45</v>
      </c>
      <c r="C10" s="23" t="s">
        <v>45</v>
      </c>
      <c r="D10" s="23" t="s">
        <v>45</v>
      </c>
      <c r="E10" s="23" t="s">
        <v>45</v>
      </c>
      <c r="F10" s="23" t="s">
        <v>45</v>
      </c>
      <c r="G10" s="23" t="s">
        <v>45</v>
      </c>
      <c r="H10" s="127">
        <v>997.71598</v>
      </c>
      <c r="I10" s="127">
        <v>997.71598</v>
      </c>
      <c r="J10" s="127"/>
      <c r="K10" s="127"/>
      <c r="L10" s="127"/>
      <c r="M10" s="127">
        <v>997.71598</v>
      </c>
      <c r="N10" s="127"/>
      <c r="O10" s="114"/>
      <c r="P10" s="114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ht="27.75" customHeight="1" spans="1:26">
      <c r="A11" s="23" t="s">
        <v>431</v>
      </c>
      <c r="B11" s="23" t="s">
        <v>432</v>
      </c>
      <c r="C11" s="23" t="s">
        <v>433</v>
      </c>
      <c r="D11" s="23" t="s">
        <v>130</v>
      </c>
      <c r="E11" s="23" t="s">
        <v>434</v>
      </c>
      <c r="F11" s="23" t="s">
        <v>435</v>
      </c>
      <c r="G11" s="23" t="s">
        <v>436</v>
      </c>
      <c r="H11" s="127">
        <v>230.6256</v>
      </c>
      <c r="I11" s="127">
        <v>230.6256</v>
      </c>
      <c r="J11" s="127"/>
      <c r="K11" s="127"/>
      <c r="L11" s="127"/>
      <c r="M11" s="127">
        <v>230.6256</v>
      </c>
      <c r="N11" s="127"/>
      <c r="O11" s="123"/>
      <c r="P11" s="123"/>
      <c r="Q11" s="127"/>
      <c r="R11" s="127"/>
      <c r="S11" s="127"/>
      <c r="T11" s="127"/>
      <c r="U11" s="127"/>
      <c r="V11" s="127"/>
      <c r="W11" s="127"/>
      <c r="X11" s="127"/>
      <c r="Y11" s="123"/>
      <c r="Z11" s="123"/>
    </row>
    <row r="12" ht="27.75" customHeight="1" spans="1:26">
      <c r="A12" s="23" t="s">
        <v>431</v>
      </c>
      <c r="B12" s="23" t="s">
        <v>432</v>
      </c>
      <c r="C12" s="23" t="s">
        <v>433</v>
      </c>
      <c r="D12" s="23" t="s">
        <v>130</v>
      </c>
      <c r="E12" s="23" t="s">
        <v>434</v>
      </c>
      <c r="F12" s="23" t="s">
        <v>437</v>
      </c>
      <c r="G12" s="23" t="s">
        <v>438</v>
      </c>
      <c r="H12" s="127">
        <v>297.7008</v>
      </c>
      <c r="I12" s="127">
        <v>297.7008</v>
      </c>
      <c r="J12" s="127"/>
      <c r="K12" s="127"/>
      <c r="L12" s="127"/>
      <c r="M12" s="127">
        <v>297.7008</v>
      </c>
      <c r="N12" s="127"/>
      <c r="O12" s="123"/>
      <c r="P12" s="123"/>
      <c r="Q12" s="127"/>
      <c r="R12" s="127"/>
      <c r="S12" s="127"/>
      <c r="T12" s="127"/>
      <c r="U12" s="127"/>
      <c r="V12" s="127"/>
      <c r="W12" s="127"/>
      <c r="X12" s="127"/>
      <c r="Y12" s="123"/>
      <c r="Z12" s="123"/>
    </row>
    <row r="13" ht="27.75" customHeight="1" spans="1:26">
      <c r="A13" s="23" t="s">
        <v>431</v>
      </c>
      <c r="B13" s="23" t="s">
        <v>439</v>
      </c>
      <c r="C13" s="23" t="s">
        <v>440</v>
      </c>
      <c r="D13" s="23" t="s">
        <v>130</v>
      </c>
      <c r="E13" s="23" t="s">
        <v>434</v>
      </c>
      <c r="F13" s="23" t="s">
        <v>441</v>
      </c>
      <c r="G13" s="23" t="s">
        <v>442</v>
      </c>
      <c r="H13" s="127">
        <v>78.294</v>
      </c>
      <c r="I13" s="127">
        <v>78.294</v>
      </c>
      <c r="J13" s="127"/>
      <c r="K13" s="127"/>
      <c r="L13" s="127"/>
      <c r="M13" s="127">
        <v>78.294</v>
      </c>
      <c r="N13" s="127"/>
      <c r="O13" s="123"/>
      <c r="P13" s="123"/>
      <c r="Q13" s="127"/>
      <c r="R13" s="127"/>
      <c r="S13" s="127"/>
      <c r="T13" s="127"/>
      <c r="U13" s="127"/>
      <c r="V13" s="127"/>
      <c r="W13" s="127"/>
      <c r="X13" s="127"/>
      <c r="Y13" s="123"/>
      <c r="Z13" s="123"/>
    </row>
    <row r="14" ht="27.75" customHeight="1" spans="1:26">
      <c r="A14" s="23" t="s">
        <v>431</v>
      </c>
      <c r="B14" s="23" t="s">
        <v>432</v>
      </c>
      <c r="C14" s="23" t="s">
        <v>433</v>
      </c>
      <c r="D14" s="23" t="s">
        <v>130</v>
      </c>
      <c r="E14" s="23" t="s">
        <v>434</v>
      </c>
      <c r="F14" s="23" t="s">
        <v>441</v>
      </c>
      <c r="G14" s="23" t="s">
        <v>442</v>
      </c>
      <c r="H14" s="127">
        <v>19.2188</v>
      </c>
      <c r="I14" s="127">
        <v>19.2188</v>
      </c>
      <c r="J14" s="127"/>
      <c r="K14" s="127"/>
      <c r="L14" s="127"/>
      <c r="M14" s="127">
        <v>19.2188</v>
      </c>
      <c r="N14" s="127"/>
      <c r="O14" s="123"/>
      <c r="P14" s="123"/>
      <c r="Q14" s="127"/>
      <c r="R14" s="127"/>
      <c r="S14" s="127"/>
      <c r="T14" s="127"/>
      <c r="U14" s="127"/>
      <c r="V14" s="127"/>
      <c r="W14" s="127"/>
      <c r="X14" s="127"/>
      <c r="Y14" s="123"/>
      <c r="Z14" s="123"/>
    </row>
    <row r="15" ht="27.75" customHeight="1" spans="1:26">
      <c r="A15" s="23" t="s">
        <v>431</v>
      </c>
      <c r="B15" s="23" t="s">
        <v>443</v>
      </c>
      <c r="C15" s="23" t="s">
        <v>444</v>
      </c>
      <c r="D15" s="23" t="s">
        <v>102</v>
      </c>
      <c r="E15" s="23" t="s">
        <v>445</v>
      </c>
      <c r="F15" s="23" t="s">
        <v>446</v>
      </c>
      <c r="G15" s="23" t="s">
        <v>447</v>
      </c>
      <c r="H15" s="127">
        <v>90.75776</v>
      </c>
      <c r="I15" s="127">
        <v>90.75776</v>
      </c>
      <c r="J15" s="127"/>
      <c r="K15" s="127"/>
      <c r="L15" s="127"/>
      <c r="M15" s="127">
        <v>90.75776</v>
      </c>
      <c r="N15" s="127"/>
      <c r="O15" s="123"/>
      <c r="P15" s="123"/>
      <c r="Q15" s="127"/>
      <c r="R15" s="127"/>
      <c r="S15" s="127"/>
      <c r="T15" s="127"/>
      <c r="U15" s="127"/>
      <c r="V15" s="127"/>
      <c r="W15" s="127"/>
      <c r="X15" s="127"/>
      <c r="Y15" s="123"/>
      <c r="Z15" s="123"/>
    </row>
    <row r="16" ht="27.75" customHeight="1" spans="1:26">
      <c r="A16" s="23" t="s">
        <v>431</v>
      </c>
      <c r="B16" s="23" t="s">
        <v>448</v>
      </c>
      <c r="C16" s="23" t="s">
        <v>449</v>
      </c>
      <c r="D16" s="23" t="s">
        <v>118</v>
      </c>
      <c r="E16" s="23" t="s">
        <v>450</v>
      </c>
      <c r="F16" s="23" t="s">
        <v>451</v>
      </c>
      <c r="G16" s="23" t="s">
        <v>452</v>
      </c>
      <c r="H16" s="127">
        <v>31.941178</v>
      </c>
      <c r="I16" s="127">
        <v>31.941178</v>
      </c>
      <c r="J16" s="127"/>
      <c r="K16" s="127"/>
      <c r="L16" s="127"/>
      <c r="M16" s="127">
        <v>31.941178</v>
      </c>
      <c r="N16" s="127"/>
      <c r="O16" s="123"/>
      <c r="P16" s="123"/>
      <c r="Q16" s="127"/>
      <c r="R16" s="127"/>
      <c r="S16" s="127"/>
      <c r="T16" s="127"/>
      <c r="U16" s="127"/>
      <c r="V16" s="127"/>
      <c r="W16" s="127"/>
      <c r="X16" s="127"/>
      <c r="Y16" s="123"/>
      <c r="Z16" s="123"/>
    </row>
    <row r="17" ht="27.75" customHeight="1" spans="1:26">
      <c r="A17" s="23" t="s">
        <v>431</v>
      </c>
      <c r="B17" s="23" t="s">
        <v>453</v>
      </c>
      <c r="C17" s="23" t="s">
        <v>454</v>
      </c>
      <c r="D17" s="23" t="s">
        <v>124</v>
      </c>
      <c r="E17" s="23" t="s">
        <v>455</v>
      </c>
      <c r="F17" s="23" t="s">
        <v>456</v>
      </c>
      <c r="G17" s="23" t="s">
        <v>457</v>
      </c>
      <c r="H17" s="127">
        <v>1.878893</v>
      </c>
      <c r="I17" s="127">
        <v>1.878893</v>
      </c>
      <c r="J17" s="127"/>
      <c r="K17" s="127"/>
      <c r="L17" s="127"/>
      <c r="M17" s="127">
        <v>1.878893</v>
      </c>
      <c r="N17" s="127"/>
      <c r="O17" s="123"/>
      <c r="P17" s="123"/>
      <c r="Q17" s="127"/>
      <c r="R17" s="127"/>
      <c r="S17" s="127"/>
      <c r="T17" s="127"/>
      <c r="U17" s="127"/>
      <c r="V17" s="127"/>
      <c r="W17" s="127"/>
      <c r="X17" s="127"/>
      <c r="Y17" s="123"/>
      <c r="Z17" s="123"/>
    </row>
    <row r="18" ht="27.75" customHeight="1" spans="1:26">
      <c r="A18" s="23" t="s">
        <v>431</v>
      </c>
      <c r="B18" s="23" t="s">
        <v>458</v>
      </c>
      <c r="C18" s="23" t="s">
        <v>459</v>
      </c>
      <c r="D18" s="23" t="s">
        <v>124</v>
      </c>
      <c r="E18" s="23" t="s">
        <v>455</v>
      </c>
      <c r="F18" s="23" t="s">
        <v>456</v>
      </c>
      <c r="G18" s="23" t="s">
        <v>457</v>
      </c>
      <c r="H18" s="127">
        <v>2.348616</v>
      </c>
      <c r="I18" s="127">
        <v>2.348616</v>
      </c>
      <c r="J18" s="127"/>
      <c r="K18" s="127"/>
      <c r="L18" s="127"/>
      <c r="M18" s="127">
        <v>2.348616</v>
      </c>
      <c r="N18" s="127"/>
      <c r="O18" s="123"/>
      <c r="P18" s="123"/>
      <c r="Q18" s="127"/>
      <c r="R18" s="127"/>
      <c r="S18" s="127"/>
      <c r="T18" s="127"/>
      <c r="U18" s="127"/>
      <c r="V18" s="127"/>
      <c r="W18" s="127"/>
      <c r="X18" s="127"/>
      <c r="Y18" s="123"/>
      <c r="Z18" s="123"/>
    </row>
    <row r="19" ht="27.75" customHeight="1" spans="1:26">
      <c r="A19" s="23" t="s">
        <v>431</v>
      </c>
      <c r="B19" s="23" t="s">
        <v>460</v>
      </c>
      <c r="C19" s="23" t="s">
        <v>461</v>
      </c>
      <c r="D19" s="23" t="s">
        <v>124</v>
      </c>
      <c r="E19" s="23" t="s">
        <v>455</v>
      </c>
      <c r="F19" s="23" t="s">
        <v>456</v>
      </c>
      <c r="G19" s="23" t="s">
        <v>457</v>
      </c>
      <c r="H19" s="127">
        <v>1.6226</v>
      </c>
      <c r="I19" s="127">
        <v>1.6226</v>
      </c>
      <c r="J19" s="127"/>
      <c r="K19" s="127"/>
      <c r="L19" s="127"/>
      <c r="M19" s="127">
        <v>1.6226</v>
      </c>
      <c r="N19" s="127"/>
      <c r="O19" s="123"/>
      <c r="P19" s="123"/>
      <c r="Q19" s="127"/>
      <c r="R19" s="127"/>
      <c r="S19" s="127"/>
      <c r="T19" s="127"/>
      <c r="U19" s="127"/>
      <c r="V19" s="127"/>
      <c r="W19" s="127"/>
      <c r="X19" s="127"/>
      <c r="Y19" s="123"/>
      <c r="Z19" s="123"/>
    </row>
    <row r="20" ht="27.75" customHeight="1" spans="1:26">
      <c r="A20" s="23" t="s">
        <v>431</v>
      </c>
      <c r="B20" s="23" t="s">
        <v>462</v>
      </c>
      <c r="C20" s="23" t="s">
        <v>463</v>
      </c>
      <c r="D20" s="23" t="s">
        <v>154</v>
      </c>
      <c r="E20" s="23" t="s">
        <v>464</v>
      </c>
      <c r="F20" s="23" t="s">
        <v>465</v>
      </c>
      <c r="G20" s="23" t="s">
        <v>464</v>
      </c>
      <c r="H20" s="127">
        <v>80.849616</v>
      </c>
      <c r="I20" s="127">
        <v>80.849616</v>
      </c>
      <c r="J20" s="127"/>
      <c r="K20" s="127"/>
      <c r="L20" s="127"/>
      <c r="M20" s="127">
        <v>80.849616</v>
      </c>
      <c r="N20" s="127"/>
      <c r="O20" s="123"/>
      <c r="P20" s="123"/>
      <c r="Q20" s="127"/>
      <c r="R20" s="127"/>
      <c r="S20" s="127"/>
      <c r="T20" s="127"/>
      <c r="U20" s="127"/>
      <c r="V20" s="127"/>
      <c r="W20" s="127"/>
      <c r="X20" s="127"/>
      <c r="Y20" s="123"/>
      <c r="Z20" s="123"/>
    </row>
    <row r="21" ht="27.75" customHeight="1" spans="1:26">
      <c r="A21" s="23" t="s">
        <v>431</v>
      </c>
      <c r="B21" s="23" t="s">
        <v>466</v>
      </c>
      <c r="C21" s="23" t="s">
        <v>467</v>
      </c>
      <c r="D21" s="23" t="s">
        <v>130</v>
      </c>
      <c r="E21" s="23" t="s">
        <v>434</v>
      </c>
      <c r="F21" s="23" t="s">
        <v>468</v>
      </c>
      <c r="G21" s="23" t="s">
        <v>469</v>
      </c>
      <c r="H21" s="127">
        <v>18.25125</v>
      </c>
      <c r="I21" s="127">
        <v>18.25125</v>
      </c>
      <c r="J21" s="127"/>
      <c r="K21" s="127"/>
      <c r="L21" s="127"/>
      <c r="M21" s="127">
        <v>18.25125</v>
      </c>
      <c r="N21" s="127"/>
      <c r="O21" s="123"/>
      <c r="P21" s="123"/>
      <c r="Q21" s="127"/>
      <c r="R21" s="127"/>
      <c r="S21" s="127"/>
      <c r="T21" s="127"/>
      <c r="U21" s="127"/>
      <c r="V21" s="127"/>
      <c r="W21" s="127"/>
      <c r="X21" s="127"/>
      <c r="Y21" s="123"/>
      <c r="Z21" s="123"/>
    </row>
    <row r="22" ht="27.75" customHeight="1" spans="1:26">
      <c r="A22" s="23" t="s">
        <v>431</v>
      </c>
      <c r="B22" s="23" t="s">
        <v>466</v>
      </c>
      <c r="C22" s="23" t="s">
        <v>467</v>
      </c>
      <c r="D22" s="23" t="s">
        <v>130</v>
      </c>
      <c r="E22" s="23" t="s">
        <v>434</v>
      </c>
      <c r="F22" s="23" t="s">
        <v>470</v>
      </c>
      <c r="G22" s="23" t="s">
        <v>471</v>
      </c>
      <c r="H22" s="127">
        <v>8</v>
      </c>
      <c r="I22" s="127">
        <v>8</v>
      </c>
      <c r="J22" s="127"/>
      <c r="K22" s="127"/>
      <c r="L22" s="127"/>
      <c r="M22" s="127">
        <v>8</v>
      </c>
      <c r="N22" s="127"/>
      <c r="O22" s="123"/>
      <c r="P22" s="123"/>
      <c r="Q22" s="127"/>
      <c r="R22" s="127"/>
      <c r="S22" s="127"/>
      <c r="T22" s="127"/>
      <c r="U22" s="127"/>
      <c r="V22" s="127"/>
      <c r="W22" s="127"/>
      <c r="X22" s="127"/>
      <c r="Y22" s="123"/>
      <c r="Z22" s="123"/>
    </row>
    <row r="23" ht="27.75" customHeight="1" spans="1:26">
      <c r="A23" s="23" t="s">
        <v>431</v>
      </c>
      <c r="B23" s="23" t="s">
        <v>466</v>
      </c>
      <c r="C23" s="23" t="s">
        <v>467</v>
      </c>
      <c r="D23" s="23" t="s">
        <v>130</v>
      </c>
      <c r="E23" s="23" t="s">
        <v>434</v>
      </c>
      <c r="F23" s="23" t="s">
        <v>472</v>
      </c>
      <c r="G23" s="23" t="s">
        <v>473</v>
      </c>
      <c r="H23" s="127">
        <v>9</v>
      </c>
      <c r="I23" s="127">
        <v>9</v>
      </c>
      <c r="J23" s="127"/>
      <c r="K23" s="127"/>
      <c r="L23" s="127"/>
      <c r="M23" s="127">
        <v>9</v>
      </c>
      <c r="N23" s="127"/>
      <c r="O23" s="123"/>
      <c r="P23" s="123"/>
      <c r="Q23" s="127"/>
      <c r="R23" s="127"/>
      <c r="S23" s="127"/>
      <c r="T23" s="127"/>
      <c r="U23" s="127"/>
      <c r="V23" s="127"/>
      <c r="W23" s="127"/>
      <c r="X23" s="127"/>
      <c r="Y23" s="123"/>
      <c r="Z23" s="123"/>
    </row>
    <row r="24" ht="27.75" customHeight="1" spans="1:26">
      <c r="A24" s="23" t="s">
        <v>431</v>
      </c>
      <c r="B24" s="23" t="s">
        <v>474</v>
      </c>
      <c r="C24" s="23" t="s">
        <v>408</v>
      </c>
      <c r="D24" s="23" t="s">
        <v>130</v>
      </c>
      <c r="E24" s="23" t="s">
        <v>434</v>
      </c>
      <c r="F24" s="23" t="s">
        <v>475</v>
      </c>
      <c r="G24" s="23" t="s">
        <v>408</v>
      </c>
      <c r="H24" s="127">
        <v>1.3</v>
      </c>
      <c r="I24" s="127">
        <v>1.3</v>
      </c>
      <c r="J24" s="127"/>
      <c r="K24" s="127"/>
      <c r="L24" s="127"/>
      <c r="M24" s="127">
        <v>1.3</v>
      </c>
      <c r="N24" s="127"/>
      <c r="O24" s="123"/>
      <c r="P24" s="123"/>
      <c r="Q24" s="127"/>
      <c r="R24" s="127"/>
      <c r="S24" s="127"/>
      <c r="T24" s="127"/>
      <c r="U24" s="127"/>
      <c r="V24" s="127"/>
      <c r="W24" s="127"/>
      <c r="X24" s="127"/>
      <c r="Y24" s="123"/>
      <c r="Z24" s="123"/>
    </row>
    <row r="25" ht="27.75" customHeight="1" spans="1:26">
      <c r="A25" s="23" t="s">
        <v>431</v>
      </c>
      <c r="B25" s="23" t="s">
        <v>466</v>
      </c>
      <c r="C25" s="23" t="s">
        <v>467</v>
      </c>
      <c r="D25" s="23" t="s">
        <v>130</v>
      </c>
      <c r="E25" s="23" t="s">
        <v>434</v>
      </c>
      <c r="F25" s="23" t="s">
        <v>468</v>
      </c>
      <c r="G25" s="23" t="s">
        <v>469</v>
      </c>
      <c r="H25" s="127">
        <v>3.8988</v>
      </c>
      <c r="I25" s="127">
        <v>3.8988</v>
      </c>
      <c r="J25" s="127"/>
      <c r="K25" s="127"/>
      <c r="L25" s="127"/>
      <c r="M25" s="127">
        <v>3.8988</v>
      </c>
      <c r="N25" s="127"/>
      <c r="O25" s="123"/>
      <c r="P25" s="123"/>
      <c r="Q25" s="127"/>
      <c r="R25" s="127"/>
      <c r="S25" s="127"/>
      <c r="T25" s="127"/>
      <c r="U25" s="127"/>
      <c r="V25" s="127"/>
      <c r="W25" s="127"/>
      <c r="X25" s="127"/>
      <c r="Y25" s="123"/>
      <c r="Z25" s="123"/>
    </row>
    <row r="26" ht="27.75" customHeight="1" spans="1:26">
      <c r="A26" s="23" t="s">
        <v>431</v>
      </c>
      <c r="B26" s="23" t="s">
        <v>476</v>
      </c>
      <c r="C26" s="23" t="s">
        <v>477</v>
      </c>
      <c r="D26" s="23" t="s">
        <v>98</v>
      </c>
      <c r="E26" s="23" t="s">
        <v>478</v>
      </c>
      <c r="F26" s="23" t="s">
        <v>468</v>
      </c>
      <c r="G26" s="23" t="s">
        <v>469</v>
      </c>
      <c r="H26" s="127">
        <v>0.77976</v>
      </c>
      <c r="I26" s="127">
        <v>0.77976</v>
      </c>
      <c r="J26" s="127"/>
      <c r="K26" s="127"/>
      <c r="L26" s="127"/>
      <c r="M26" s="127">
        <v>0.77976</v>
      </c>
      <c r="N26" s="127"/>
      <c r="O26" s="123"/>
      <c r="P26" s="123"/>
      <c r="Q26" s="127"/>
      <c r="R26" s="127"/>
      <c r="S26" s="127"/>
      <c r="T26" s="127"/>
      <c r="U26" s="127"/>
      <c r="V26" s="127"/>
      <c r="W26" s="127"/>
      <c r="X26" s="127"/>
      <c r="Y26" s="123"/>
      <c r="Z26" s="123"/>
    </row>
    <row r="27" ht="27.75" customHeight="1" spans="1:26">
      <c r="A27" s="23" t="s">
        <v>431</v>
      </c>
      <c r="B27" s="23" t="s">
        <v>479</v>
      </c>
      <c r="C27" s="23" t="s">
        <v>480</v>
      </c>
      <c r="D27" s="23" t="s">
        <v>130</v>
      </c>
      <c r="E27" s="23" t="s">
        <v>434</v>
      </c>
      <c r="F27" s="23" t="s">
        <v>481</v>
      </c>
      <c r="G27" s="23" t="s">
        <v>480</v>
      </c>
      <c r="H27" s="127">
        <v>1.8</v>
      </c>
      <c r="I27" s="127">
        <v>1.8</v>
      </c>
      <c r="J27" s="127"/>
      <c r="K27" s="127"/>
      <c r="L27" s="127"/>
      <c r="M27" s="127">
        <v>1.8</v>
      </c>
      <c r="N27" s="127"/>
      <c r="O27" s="123"/>
      <c r="P27" s="123"/>
      <c r="Q27" s="127"/>
      <c r="R27" s="127"/>
      <c r="S27" s="127"/>
      <c r="T27" s="127"/>
      <c r="U27" s="127"/>
      <c r="V27" s="127"/>
      <c r="W27" s="127"/>
      <c r="X27" s="127"/>
      <c r="Y27" s="123"/>
      <c r="Z27" s="123"/>
    </row>
    <row r="28" ht="27.75" customHeight="1" spans="1:26">
      <c r="A28" s="23" t="s">
        <v>431</v>
      </c>
      <c r="B28" s="23" t="s">
        <v>482</v>
      </c>
      <c r="C28" s="23" t="s">
        <v>483</v>
      </c>
      <c r="D28" s="23" t="s">
        <v>130</v>
      </c>
      <c r="E28" s="23" t="s">
        <v>434</v>
      </c>
      <c r="F28" s="23" t="s">
        <v>484</v>
      </c>
      <c r="G28" s="23" t="s">
        <v>483</v>
      </c>
      <c r="H28" s="127">
        <v>3.660264</v>
      </c>
      <c r="I28" s="127">
        <v>3.660264</v>
      </c>
      <c r="J28" s="127"/>
      <c r="K28" s="127"/>
      <c r="L28" s="127"/>
      <c r="M28" s="127">
        <v>3.660264</v>
      </c>
      <c r="N28" s="127"/>
      <c r="O28" s="123"/>
      <c r="P28" s="123"/>
      <c r="Q28" s="127"/>
      <c r="R28" s="127"/>
      <c r="S28" s="127"/>
      <c r="T28" s="127"/>
      <c r="U28" s="127"/>
      <c r="V28" s="127"/>
      <c r="W28" s="127"/>
      <c r="X28" s="127"/>
      <c r="Y28" s="123"/>
      <c r="Z28" s="123"/>
    </row>
    <row r="29" ht="27.75" customHeight="1" spans="1:26">
      <c r="A29" s="23" t="s">
        <v>431</v>
      </c>
      <c r="B29" s="23" t="s">
        <v>485</v>
      </c>
      <c r="C29" s="23" t="s">
        <v>486</v>
      </c>
      <c r="D29" s="23" t="s">
        <v>130</v>
      </c>
      <c r="E29" s="23" t="s">
        <v>434</v>
      </c>
      <c r="F29" s="23" t="s">
        <v>487</v>
      </c>
      <c r="G29" s="23" t="s">
        <v>486</v>
      </c>
      <c r="H29" s="127">
        <v>10.566528</v>
      </c>
      <c r="I29" s="127">
        <v>10.566528</v>
      </c>
      <c r="J29" s="127"/>
      <c r="K29" s="127"/>
      <c r="L29" s="127"/>
      <c r="M29" s="127">
        <v>10.566528</v>
      </c>
      <c r="N29" s="127"/>
      <c r="O29" s="123"/>
      <c r="P29" s="123"/>
      <c r="Q29" s="127"/>
      <c r="R29" s="127"/>
      <c r="S29" s="127"/>
      <c r="T29" s="127"/>
      <c r="U29" s="127"/>
      <c r="V29" s="127"/>
      <c r="W29" s="127"/>
      <c r="X29" s="127"/>
      <c r="Y29" s="123"/>
      <c r="Z29" s="123"/>
    </row>
    <row r="30" ht="27.75" customHeight="1" spans="1:26">
      <c r="A30" s="23" t="s">
        <v>431</v>
      </c>
      <c r="B30" s="23" t="s">
        <v>485</v>
      </c>
      <c r="C30" s="23" t="s">
        <v>486</v>
      </c>
      <c r="D30" s="23" t="s">
        <v>98</v>
      </c>
      <c r="E30" s="23" t="s">
        <v>478</v>
      </c>
      <c r="F30" s="23" t="s">
        <v>487</v>
      </c>
      <c r="G30" s="23" t="s">
        <v>486</v>
      </c>
      <c r="H30" s="127">
        <v>2.532174</v>
      </c>
      <c r="I30" s="127">
        <v>2.532174</v>
      </c>
      <c r="J30" s="127"/>
      <c r="K30" s="127"/>
      <c r="L30" s="127"/>
      <c r="M30" s="127">
        <v>2.532174</v>
      </c>
      <c r="N30" s="127"/>
      <c r="O30" s="123"/>
      <c r="P30" s="123"/>
      <c r="Q30" s="127"/>
      <c r="R30" s="127"/>
      <c r="S30" s="127"/>
      <c r="T30" s="127"/>
      <c r="U30" s="127"/>
      <c r="V30" s="127"/>
      <c r="W30" s="127"/>
      <c r="X30" s="127"/>
      <c r="Y30" s="123"/>
      <c r="Z30" s="123"/>
    </row>
    <row r="31" ht="27.75" customHeight="1" spans="1:26">
      <c r="A31" s="23" t="s">
        <v>431</v>
      </c>
      <c r="B31" s="23" t="s">
        <v>488</v>
      </c>
      <c r="C31" s="23" t="s">
        <v>489</v>
      </c>
      <c r="D31" s="23" t="s">
        <v>130</v>
      </c>
      <c r="E31" s="23" t="s">
        <v>434</v>
      </c>
      <c r="F31" s="23" t="s">
        <v>490</v>
      </c>
      <c r="G31" s="23" t="s">
        <v>489</v>
      </c>
      <c r="H31" s="127">
        <v>12.01116</v>
      </c>
      <c r="I31" s="127">
        <v>12.01116</v>
      </c>
      <c r="J31" s="127"/>
      <c r="K31" s="127"/>
      <c r="L31" s="127"/>
      <c r="M31" s="127">
        <v>12.01116</v>
      </c>
      <c r="N31" s="127"/>
      <c r="O31" s="123"/>
      <c r="P31" s="123"/>
      <c r="Q31" s="127"/>
      <c r="R31" s="127"/>
      <c r="S31" s="127"/>
      <c r="T31" s="127"/>
      <c r="U31" s="127"/>
      <c r="V31" s="127"/>
      <c r="W31" s="127"/>
      <c r="X31" s="127"/>
      <c r="Y31" s="123"/>
      <c r="Z31" s="123"/>
    </row>
    <row r="32" ht="27.75" customHeight="1" spans="1:26">
      <c r="A32" s="23" t="s">
        <v>431</v>
      </c>
      <c r="B32" s="23" t="s">
        <v>488</v>
      </c>
      <c r="C32" s="23" t="s">
        <v>489</v>
      </c>
      <c r="D32" s="23" t="s">
        <v>98</v>
      </c>
      <c r="E32" s="23" t="s">
        <v>478</v>
      </c>
      <c r="F32" s="23" t="s">
        <v>490</v>
      </c>
      <c r="G32" s="23" t="s">
        <v>489</v>
      </c>
      <c r="H32" s="127">
        <v>2.739617</v>
      </c>
      <c r="I32" s="127">
        <v>2.739617</v>
      </c>
      <c r="J32" s="127"/>
      <c r="K32" s="127"/>
      <c r="L32" s="127"/>
      <c r="M32" s="127">
        <v>2.739617</v>
      </c>
      <c r="N32" s="127"/>
      <c r="O32" s="123"/>
      <c r="P32" s="123"/>
      <c r="Q32" s="127"/>
      <c r="R32" s="127"/>
      <c r="S32" s="127"/>
      <c r="T32" s="127"/>
      <c r="U32" s="127"/>
      <c r="V32" s="127"/>
      <c r="W32" s="127"/>
      <c r="X32" s="127"/>
      <c r="Y32" s="123"/>
      <c r="Z32" s="123"/>
    </row>
    <row r="33" ht="27.75" customHeight="1" spans="1:26">
      <c r="A33" s="23" t="s">
        <v>431</v>
      </c>
      <c r="B33" s="23" t="s">
        <v>491</v>
      </c>
      <c r="C33" s="23" t="s">
        <v>492</v>
      </c>
      <c r="D33" s="23" t="s">
        <v>130</v>
      </c>
      <c r="E33" s="23" t="s">
        <v>434</v>
      </c>
      <c r="F33" s="23" t="s">
        <v>493</v>
      </c>
      <c r="G33" s="23" t="s">
        <v>492</v>
      </c>
      <c r="H33" s="127">
        <v>1.218375</v>
      </c>
      <c r="I33" s="127">
        <v>1.218375</v>
      </c>
      <c r="J33" s="127"/>
      <c r="K33" s="127"/>
      <c r="L33" s="127"/>
      <c r="M33" s="127">
        <v>1.218375</v>
      </c>
      <c r="N33" s="127"/>
      <c r="O33" s="123"/>
      <c r="P33" s="123"/>
      <c r="Q33" s="127"/>
      <c r="R33" s="127"/>
      <c r="S33" s="127"/>
      <c r="T33" s="127"/>
      <c r="U33" s="127"/>
      <c r="V33" s="127"/>
      <c r="W33" s="127"/>
      <c r="X33" s="127"/>
      <c r="Y33" s="123"/>
      <c r="Z33" s="123"/>
    </row>
    <row r="34" ht="27.75" customHeight="1" spans="1:26">
      <c r="A34" s="23" t="s">
        <v>431</v>
      </c>
      <c r="B34" s="23" t="s">
        <v>491</v>
      </c>
      <c r="C34" s="23" t="s">
        <v>492</v>
      </c>
      <c r="D34" s="23" t="s">
        <v>130</v>
      </c>
      <c r="E34" s="23" t="s">
        <v>434</v>
      </c>
      <c r="F34" s="23" t="s">
        <v>493</v>
      </c>
      <c r="G34" s="23" t="s">
        <v>492</v>
      </c>
      <c r="H34" s="127">
        <v>7.31025</v>
      </c>
      <c r="I34" s="127">
        <v>7.31025</v>
      </c>
      <c r="J34" s="127"/>
      <c r="K34" s="127"/>
      <c r="L34" s="127"/>
      <c r="M34" s="127">
        <v>7.31025</v>
      </c>
      <c r="N34" s="127"/>
      <c r="O34" s="123"/>
      <c r="P34" s="123"/>
      <c r="Q34" s="127"/>
      <c r="R34" s="127"/>
      <c r="S34" s="127"/>
      <c r="T34" s="127"/>
      <c r="U34" s="127"/>
      <c r="V34" s="127"/>
      <c r="W34" s="127"/>
      <c r="X34" s="127"/>
      <c r="Y34" s="123"/>
      <c r="Z34" s="123"/>
    </row>
    <row r="35" ht="27.75" customHeight="1" spans="1:26">
      <c r="A35" s="23" t="s">
        <v>431</v>
      </c>
      <c r="B35" s="23" t="s">
        <v>494</v>
      </c>
      <c r="C35" s="23" t="s">
        <v>495</v>
      </c>
      <c r="D35" s="23" t="s">
        <v>130</v>
      </c>
      <c r="E35" s="23" t="s">
        <v>434</v>
      </c>
      <c r="F35" s="23" t="s">
        <v>496</v>
      </c>
      <c r="G35" s="23" t="s">
        <v>497</v>
      </c>
      <c r="H35" s="127">
        <v>4.728</v>
      </c>
      <c r="I35" s="127">
        <v>4.728</v>
      </c>
      <c r="J35" s="127"/>
      <c r="K35" s="127"/>
      <c r="L35" s="127"/>
      <c r="M35" s="127">
        <v>4.728</v>
      </c>
      <c r="N35" s="127"/>
      <c r="O35" s="123"/>
      <c r="P35" s="123"/>
      <c r="Q35" s="127"/>
      <c r="R35" s="127"/>
      <c r="S35" s="127"/>
      <c r="T35" s="127"/>
      <c r="U35" s="127"/>
      <c r="V35" s="127"/>
      <c r="W35" s="127"/>
      <c r="X35" s="127"/>
      <c r="Y35" s="123"/>
      <c r="Z35" s="123"/>
    </row>
    <row r="36" ht="27.75" customHeight="1" spans="1:26">
      <c r="A36" s="23" t="s">
        <v>431</v>
      </c>
      <c r="B36" s="23" t="s">
        <v>498</v>
      </c>
      <c r="C36" s="23" t="s">
        <v>499</v>
      </c>
      <c r="D36" s="23" t="s">
        <v>130</v>
      </c>
      <c r="E36" s="23" t="s">
        <v>434</v>
      </c>
      <c r="F36" s="23" t="s">
        <v>496</v>
      </c>
      <c r="G36" s="23" t="s">
        <v>497</v>
      </c>
      <c r="H36" s="127">
        <v>47.28</v>
      </c>
      <c r="I36" s="127">
        <v>47.28</v>
      </c>
      <c r="J36" s="127"/>
      <c r="K36" s="127"/>
      <c r="L36" s="127"/>
      <c r="M36" s="127">
        <v>47.28</v>
      </c>
      <c r="N36" s="127"/>
      <c r="O36" s="123"/>
      <c r="P36" s="123"/>
      <c r="Q36" s="127"/>
      <c r="R36" s="127"/>
      <c r="S36" s="127"/>
      <c r="T36" s="127"/>
      <c r="U36" s="127"/>
      <c r="V36" s="127"/>
      <c r="W36" s="127"/>
      <c r="X36" s="127"/>
      <c r="Y36" s="123"/>
      <c r="Z36" s="123"/>
    </row>
    <row r="37" ht="27.75" customHeight="1" spans="1:26">
      <c r="A37" s="23" t="s">
        <v>431</v>
      </c>
      <c r="B37" s="23" t="s">
        <v>500</v>
      </c>
      <c r="C37" s="23" t="s">
        <v>501</v>
      </c>
      <c r="D37" s="23" t="s">
        <v>122</v>
      </c>
      <c r="E37" s="23" t="s">
        <v>502</v>
      </c>
      <c r="F37" s="23" t="s">
        <v>503</v>
      </c>
      <c r="G37" s="23" t="s">
        <v>504</v>
      </c>
      <c r="H37" s="127">
        <v>21.137544</v>
      </c>
      <c r="I37" s="127">
        <v>21.137544</v>
      </c>
      <c r="J37" s="127"/>
      <c r="K37" s="127"/>
      <c r="L37" s="127"/>
      <c r="M37" s="127">
        <v>21.137544</v>
      </c>
      <c r="N37" s="127"/>
      <c r="O37" s="123"/>
      <c r="P37" s="123"/>
      <c r="Q37" s="127"/>
      <c r="R37" s="127"/>
      <c r="S37" s="127"/>
      <c r="T37" s="127"/>
      <c r="U37" s="127"/>
      <c r="V37" s="127"/>
      <c r="W37" s="127"/>
      <c r="X37" s="127"/>
      <c r="Y37" s="123"/>
      <c r="Z37" s="123"/>
    </row>
    <row r="38" ht="27.75" customHeight="1" spans="1:26">
      <c r="A38" s="23" t="s">
        <v>431</v>
      </c>
      <c r="B38" s="23" t="s">
        <v>505</v>
      </c>
      <c r="C38" s="23" t="s">
        <v>506</v>
      </c>
      <c r="D38" s="23" t="s">
        <v>122</v>
      </c>
      <c r="E38" s="23" t="s">
        <v>502</v>
      </c>
      <c r="F38" s="23" t="s">
        <v>503</v>
      </c>
      <c r="G38" s="23" t="s">
        <v>504</v>
      </c>
      <c r="H38" s="127">
        <v>6.264395</v>
      </c>
      <c r="I38" s="127">
        <v>6.264395</v>
      </c>
      <c r="J38" s="127"/>
      <c r="K38" s="127"/>
      <c r="L38" s="127"/>
      <c r="M38" s="127">
        <v>6.264395</v>
      </c>
      <c r="N38" s="127"/>
      <c r="O38" s="123"/>
      <c r="P38" s="123"/>
      <c r="Q38" s="127"/>
      <c r="R38" s="127"/>
      <c r="S38" s="127"/>
      <c r="T38" s="127"/>
      <c r="U38" s="127"/>
      <c r="V38" s="127"/>
      <c r="W38" s="127"/>
      <c r="X38" s="127"/>
      <c r="Y38" s="123"/>
      <c r="Z38" s="123"/>
    </row>
    <row r="39" ht="21" customHeight="1" spans="1:26">
      <c r="A39" s="181" t="s">
        <v>72</v>
      </c>
      <c r="B39" s="123"/>
      <c r="C39" s="123"/>
      <c r="D39" s="123"/>
      <c r="E39" s="123"/>
      <c r="F39" s="123"/>
      <c r="G39" s="123"/>
      <c r="H39" s="127">
        <v>586.84</v>
      </c>
      <c r="I39" s="127">
        <v>586.84</v>
      </c>
      <c r="J39" s="127"/>
      <c r="K39" s="127"/>
      <c r="L39" s="127"/>
      <c r="M39" s="127">
        <v>586.84</v>
      </c>
      <c r="N39" s="127"/>
      <c r="O39" s="123"/>
      <c r="P39" s="123"/>
      <c r="Q39" s="127"/>
      <c r="R39" s="127"/>
      <c r="S39" s="127"/>
      <c r="T39" s="127"/>
      <c r="U39" s="127"/>
      <c r="V39" s="127"/>
      <c r="W39" s="127"/>
      <c r="X39" s="127"/>
      <c r="Y39" s="123"/>
      <c r="Z39" s="123"/>
    </row>
    <row r="40" ht="27.75" customHeight="1" spans="1:26">
      <c r="A40" s="23" t="s">
        <v>507</v>
      </c>
      <c r="B40" s="23" t="s">
        <v>508</v>
      </c>
      <c r="C40" s="23" t="s">
        <v>433</v>
      </c>
      <c r="D40" s="23" t="s">
        <v>136</v>
      </c>
      <c r="E40" s="23" t="s">
        <v>509</v>
      </c>
      <c r="F40" s="23" t="s">
        <v>435</v>
      </c>
      <c r="G40" s="23" t="s">
        <v>436</v>
      </c>
      <c r="H40" s="127">
        <v>128.7096</v>
      </c>
      <c r="I40" s="127">
        <v>128.7096</v>
      </c>
      <c r="J40" s="127"/>
      <c r="K40" s="127"/>
      <c r="L40" s="127"/>
      <c r="M40" s="127">
        <v>128.7096</v>
      </c>
      <c r="N40" s="127"/>
      <c r="O40" s="123"/>
      <c r="P40" s="123"/>
      <c r="Q40" s="127"/>
      <c r="R40" s="127"/>
      <c r="S40" s="127"/>
      <c r="T40" s="127"/>
      <c r="U40" s="127"/>
      <c r="V40" s="127"/>
      <c r="W40" s="127"/>
      <c r="X40" s="127"/>
      <c r="Y40" s="123"/>
      <c r="Z40" s="123"/>
    </row>
    <row r="41" ht="27.75" customHeight="1" spans="1:26">
      <c r="A41" s="23" t="s">
        <v>507</v>
      </c>
      <c r="B41" s="23" t="s">
        <v>508</v>
      </c>
      <c r="C41" s="23" t="s">
        <v>433</v>
      </c>
      <c r="D41" s="23" t="s">
        <v>136</v>
      </c>
      <c r="E41" s="23" t="s">
        <v>509</v>
      </c>
      <c r="F41" s="23" t="s">
        <v>437</v>
      </c>
      <c r="G41" s="23" t="s">
        <v>438</v>
      </c>
      <c r="H41" s="127">
        <v>182.1324</v>
      </c>
      <c r="I41" s="127">
        <v>182.1324</v>
      </c>
      <c r="J41" s="127"/>
      <c r="K41" s="127"/>
      <c r="L41" s="127"/>
      <c r="M41" s="127">
        <v>182.1324</v>
      </c>
      <c r="N41" s="127"/>
      <c r="O41" s="123"/>
      <c r="P41" s="123"/>
      <c r="Q41" s="127"/>
      <c r="R41" s="127"/>
      <c r="S41" s="127"/>
      <c r="T41" s="127"/>
      <c r="U41" s="127"/>
      <c r="V41" s="127"/>
      <c r="W41" s="127"/>
      <c r="X41" s="127"/>
      <c r="Y41" s="123"/>
      <c r="Z41" s="123"/>
    </row>
    <row r="42" ht="27.75" customHeight="1" spans="1:26">
      <c r="A42" s="23" t="s">
        <v>507</v>
      </c>
      <c r="B42" s="23" t="s">
        <v>510</v>
      </c>
      <c r="C42" s="23" t="s">
        <v>440</v>
      </c>
      <c r="D42" s="23" t="s">
        <v>136</v>
      </c>
      <c r="E42" s="23" t="s">
        <v>509</v>
      </c>
      <c r="F42" s="23" t="s">
        <v>441</v>
      </c>
      <c r="G42" s="23" t="s">
        <v>442</v>
      </c>
      <c r="H42" s="127">
        <v>46.548</v>
      </c>
      <c r="I42" s="127">
        <v>46.548</v>
      </c>
      <c r="J42" s="127"/>
      <c r="K42" s="127"/>
      <c r="L42" s="127"/>
      <c r="M42" s="127">
        <v>46.548</v>
      </c>
      <c r="N42" s="127"/>
      <c r="O42" s="123"/>
      <c r="P42" s="123"/>
      <c r="Q42" s="127"/>
      <c r="R42" s="127"/>
      <c r="S42" s="127"/>
      <c r="T42" s="127"/>
      <c r="U42" s="127"/>
      <c r="V42" s="127"/>
      <c r="W42" s="127"/>
      <c r="X42" s="127"/>
      <c r="Y42" s="123"/>
      <c r="Z42" s="123"/>
    </row>
    <row r="43" ht="27.75" customHeight="1" spans="1:26">
      <c r="A43" s="23" t="s">
        <v>507</v>
      </c>
      <c r="B43" s="23" t="s">
        <v>508</v>
      </c>
      <c r="C43" s="23" t="s">
        <v>433</v>
      </c>
      <c r="D43" s="23" t="s">
        <v>136</v>
      </c>
      <c r="E43" s="23" t="s">
        <v>509</v>
      </c>
      <c r="F43" s="23" t="s">
        <v>441</v>
      </c>
      <c r="G43" s="23" t="s">
        <v>442</v>
      </c>
      <c r="H43" s="127">
        <v>10.7258</v>
      </c>
      <c r="I43" s="127">
        <v>10.7258</v>
      </c>
      <c r="J43" s="127"/>
      <c r="K43" s="127"/>
      <c r="L43" s="127"/>
      <c r="M43" s="127">
        <v>10.7258</v>
      </c>
      <c r="N43" s="127"/>
      <c r="O43" s="123"/>
      <c r="P43" s="123"/>
      <c r="Q43" s="127"/>
      <c r="R43" s="127"/>
      <c r="S43" s="127"/>
      <c r="T43" s="127"/>
      <c r="U43" s="127"/>
      <c r="V43" s="127"/>
      <c r="W43" s="127"/>
      <c r="X43" s="127"/>
      <c r="Y43" s="123"/>
      <c r="Z43" s="123"/>
    </row>
    <row r="44" ht="27.75" customHeight="1" spans="1:26">
      <c r="A44" s="23" t="s">
        <v>507</v>
      </c>
      <c r="B44" s="23" t="s">
        <v>511</v>
      </c>
      <c r="C44" s="23" t="s">
        <v>444</v>
      </c>
      <c r="D44" s="23" t="s">
        <v>102</v>
      </c>
      <c r="E44" s="23" t="s">
        <v>445</v>
      </c>
      <c r="F44" s="23" t="s">
        <v>446</v>
      </c>
      <c r="G44" s="23" t="s">
        <v>447</v>
      </c>
      <c r="H44" s="127">
        <v>53.386976</v>
      </c>
      <c r="I44" s="127">
        <v>53.386976</v>
      </c>
      <c r="J44" s="127"/>
      <c r="K44" s="127"/>
      <c r="L44" s="127"/>
      <c r="M44" s="127">
        <v>53.386976</v>
      </c>
      <c r="N44" s="127"/>
      <c r="O44" s="123"/>
      <c r="P44" s="123"/>
      <c r="Q44" s="127"/>
      <c r="R44" s="127"/>
      <c r="S44" s="127"/>
      <c r="T44" s="127"/>
      <c r="U44" s="127"/>
      <c r="V44" s="127"/>
      <c r="W44" s="127"/>
      <c r="X44" s="127"/>
      <c r="Y44" s="123"/>
      <c r="Z44" s="123"/>
    </row>
    <row r="45" ht="27.75" customHeight="1" spans="1:26">
      <c r="A45" s="23" t="s">
        <v>507</v>
      </c>
      <c r="B45" s="23" t="s">
        <v>512</v>
      </c>
      <c r="C45" s="23" t="s">
        <v>449</v>
      </c>
      <c r="D45" s="23" t="s">
        <v>118</v>
      </c>
      <c r="E45" s="23" t="s">
        <v>450</v>
      </c>
      <c r="F45" s="23" t="s">
        <v>451</v>
      </c>
      <c r="G45" s="23" t="s">
        <v>452</v>
      </c>
      <c r="H45" s="127">
        <v>18.794846</v>
      </c>
      <c r="I45" s="127">
        <v>18.794846</v>
      </c>
      <c r="J45" s="127"/>
      <c r="K45" s="127"/>
      <c r="L45" s="127"/>
      <c r="M45" s="127">
        <v>18.794846</v>
      </c>
      <c r="N45" s="127"/>
      <c r="O45" s="123"/>
      <c r="P45" s="123"/>
      <c r="Q45" s="127"/>
      <c r="R45" s="127"/>
      <c r="S45" s="127"/>
      <c r="T45" s="127"/>
      <c r="U45" s="127"/>
      <c r="V45" s="127"/>
      <c r="W45" s="127"/>
      <c r="X45" s="127"/>
      <c r="Y45" s="123"/>
      <c r="Z45" s="123"/>
    </row>
    <row r="46" ht="27.75" customHeight="1" spans="1:26">
      <c r="A46" s="23" t="s">
        <v>507</v>
      </c>
      <c r="B46" s="23" t="s">
        <v>513</v>
      </c>
      <c r="C46" s="23" t="s">
        <v>454</v>
      </c>
      <c r="D46" s="23" t="s">
        <v>124</v>
      </c>
      <c r="E46" s="23" t="s">
        <v>455</v>
      </c>
      <c r="F46" s="23" t="s">
        <v>456</v>
      </c>
      <c r="G46" s="23" t="s">
        <v>457</v>
      </c>
      <c r="H46" s="127">
        <v>1.105579</v>
      </c>
      <c r="I46" s="127">
        <v>1.105579</v>
      </c>
      <c r="J46" s="127"/>
      <c r="K46" s="127"/>
      <c r="L46" s="127"/>
      <c r="M46" s="127">
        <v>1.105579</v>
      </c>
      <c r="N46" s="127"/>
      <c r="O46" s="123"/>
      <c r="P46" s="123"/>
      <c r="Q46" s="127"/>
      <c r="R46" s="127"/>
      <c r="S46" s="127"/>
      <c r="T46" s="127"/>
      <c r="U46" s="127"/>
      <c r="V46" s="127"/>
      <c r="W46" s="127"/>
      <c r="X46" s="127"/>
      <c r="Y46" s="123"/>
      <c r="Z46" s="123"/>
    </row>
    <row r="47" ht="27.75" customHeight="1" spans="1:26">
      <c r="A47" s="23" t="s">
        <v>507</v>
      </c>
      <c r="B47" s="23" t="s">
        <v>514</v>
      </c>
      <c r="C47" s="23" t="s">
        <v>459</v>
      </c>
      <c r="D47" s="23" t="s">
        <v>124</v>
      </c>
      <c r="E47" s="23" t="s">
        <v>455</v>
      </c>
      <c r="F47" s="23" t="s">
        <v>456</v>
      </c>
      <c r="G47" s="23" t="s">
        <v>457</v>
      </c>
      <c r="H47" s="127">
        <v>1.381974</v>
      </c>
      <c r="I47" s="127">
        <v>1.381974</v>
      </c>
      <c r="J47" s="127"/>
      <c r="K47" s="127"/>
      <c r="L47" s="127"/>
      <c r="M47" s="127">
        <v>1.381974</v>
      </c>
      <c r="N47" s="127"/>
      <c r="O47" s="123"/>
      <c r="P47" s="123"/>
      <c r="Q47" s="127"/>
      <c r="R47" s="127"/>
      <c r="S47" s="127"/>
      <c r="T47" s="127"/>
      <c r="U47" s="127"/>
      <c r="V47" s="127"/>
      <c r="W47" s="127"/>
      <c r="X47" s="127"/>
      <c r="Y47" s="123"/>
      <c r="Z47" s="123"/>
    </row>
    <row r="48" ht="27.75" customHeight="1" spans="1:26">
      <c r="A48" s="23" t="s">
        <v>507</v>
      </c>
      <c r="B48" s="23" t="s">
        <v>515</v>
      </c>
      <c r="C48" s="23" t="s">
        <v>461</v>
      </c>
      <c r="D48" s="23" t="s">
        <v>124</v>
      </c>
      <c r="E48" s="23" t="s">
        <v>455</v>
      </c>
      <c r="F48" s="23" t="s">
        <v>456</v>
      </c>
      <c r="G48" s="23" t="s">
        <v>457</v>
      </c>
      <c r="H48" s="127">
        <v>1.2236</v>
      </c>
      <c r="I48" s="127">
        <v>1.2236</v>
      </c>
      <c r="J48" s="127"/>
      <c r="K48" s="127"/>
      <c r="L48" s="127"/>
      <c r="M48" s="127">
        <v>1.2236</v>
      </c>
      <c r="N48" s="127"/>
      <c r="O48" s="123"/>
      <c r="P48" s="123"/>
      <c r="Q48" s="127"/>
      <c r="R48" s="127"/>
      <c r="S48" s="127"/>
      <c r="T48" s="127"/>
      <c r="U48" s="127"/>
      <c r="V48" s="127"/>
      <c r="W48" s="127"/>
      <c r="X48" s="127"/>
      <c r="Y48" s="123"/>
      <c r="Z48" s="123"/>
    </row>
    <row r="49" ht="27.75" customHeight="1" spans="1:26">
      <c r="A49" s="23" t="s">
        <v>507</v>
      </c>
      <c r="B49" s="23" t="s">
        <v>516</v>
      </c>
      <c r="C49" s="23" t="s">
        <v>463</v>
      </c>
      <c r="D49" s="23" t="s">
        <v>154</v>
      </c>
      <c r="E49" s="23" t="s">
        <v>464</v>
      </c>
      <c r="F49" s="23" t="s">
        <v>465</v>
      </c>
      <c r="G49" s="23" t="s">
        <v>464</v>
      </c>
      <c r="H49" s="127">
        <v>47.863032</v>
      </c>
      <c r="I49" s="127">
        <v>47.863032</v>
      </c>
      <c r="J49" s="127"/>
      <c r="K49" s="127"/>
      <c r="L49" s="127"/>
      <c r="M49" s="127">
        <v>47.863032</v>
      </c>
      <c r="N49" s="127"/>
      <c r="O49" s="123"/>
      <c r="P49" s="123"/>
      <c r="Q49" s="127"/>
      <c r="R49" s="127"/>
      <c r="S49" s="127"/>
      <c r="T49" s="127"/>
      <c r="U49" s="127"/>
      <c r="V49" s="127"/>
      <c r="W49" s="127"/>
      <c r="X49" s="127"/>
      <c r="Y49" s="123"/>
      <c r="Z49" s="123"/>
    </row>
    <row r="50" ht="27.75" customHeight="1" spans="1:26">
      <c r="A50" s="23" t="s">
        <v>507</v>
      </c>
      <c r="B50" s="23" t="s">
        <v>517</v>
      </c>
      <c r="C50" s="23" t="s">
        <v>408</v>
      </c>
      <c r="D50" s="23" t="s">
        <v>136</v>
      </c>
      <c r="E50" s="23" t="s">
        <v>509</v>
      </c>
      <c r="F50" s="23" t="s">
        <v>475</v>
      </c>
      <c r="G50" s="23" t="s">
        <v>408</v>
      </c>
      <c r="H50" s="127">
        <v>0.049</v>
      </c>
      <c r="I50" s="127">
        <v>0.049</v>
      </c>
      <c r="J50" s="127"/>
      <c r="K50" s="127"/>
      <c r="L50" s="127"/>
      <c r="M50" s="127">
        <v>0.049</v>
      </c>
      <c r="N50" s="127"/>
      <c r="O50" s="123"/>
      <c r="P50" s="123"/>
      <c r="Q50" s="127"/>
      <c r="R50" s="127"/>
      <c r="S50" s="127"/>
      <c r="T50" s="127"/>
      <c r="U50" s="127"/>
      <c r="V50" s="127"/>
      <c r="W50" s="127"/>
      <c r="X50" s="127"/>
      <c r="Y50" s="123"/>
      <c r="Z50" s="123"/>
    </row>
    <row r="51" ht="27.75" customHeight="1" spans="1:26">
      <c r="A51" s="23" t="s">
        <v>507</v>
      </c>
      <c r="B51" s="23" t="s">
        <v>518</v>
      </c>
      <c r="C51" s="23" t="s">
        <v>467</v>
      </c>
      <c r="D51" s="23" t="s">
        <v>136</v>
      </c>
      <c r="E51" s="23" t="s">
        <v>509</v>
      </c>
      <c r="F51" s="23" t="s">
        <v>472</v>
      </c>
      <c r="G51" s="23" t="s">
        <v>473</v>
      </c>
      <c r="H51" s="127">
        <v>3</v>
      </c>
      <c r="I51" s="127">
        <v>3</v>
      </c>
      <c r="J51" s="127"/>
      <c r="K51" s="127"/>
      <c r="L51" s="127"/>
      <c r="M51" s="127">
        <v>3</v>
      </c>
      <c r="N51" s="127"/>
      <c r="O51" s="123"/>
      <c r="P51" s="123"/>
      <c r="Q51" s="127"/>
      <c r="R51" s="127"/>
      <c r="S51" s="127"/>
      <c r="T51" s="127"/>
      <c r="U51" s="127"/>
      <c r="V51" s="127"/>
      <c r="W51" s="127"/>
      <c r="X51" s="127"/>
      <c r="Y51" s="123"/>
      <c r="Z51" s="123"/>
    </row>
    <row r="52" ht="27.75" customHeight="1" spans="1:26">
      <c r="A52" s="23" t="s">
        <v>507</v>
      </c>
      <c r="B52" s="23" t="s">
        <v>518</v>
      </c>
      <c r="C52" s="23" t="s">
        <v>467</v>
      </c>
      <c r="D52" s="23" t="s">
        <v>136</v>
      </c>
      <c r="E52" s="23" t="s">
        <v>509</v>
      </c>
      <c r="F52" s="23" t="s">
        <v>468</v>
      </c>
      <c r="G52" s="23" t="s">
        <v>469</v>
      </c>
      <c r="H52" s="127">
        <v>21.3185</v>
      </c>
      <c r="I52" s="127">
        <v>21.3185</v>
      </c>
      <c r="J52" s="127"/>
      <c r="K52" s="127"/>
      <c r="L52" s="127"/>
      <c r="M52" s="127">
        <v>21.3185</v>
      </c>
      <c r="N52" s="127"/>
      <c r="O52" s="123"/>
      <c r="P52" s="123"/>
      <c r="Q52" s="127"/>
      <c r="R52" s="127"/>
      <c r="S52" s="127"/>
      <c r="T52" s="127"/>
      <c r="U52" s="127"/>
      <c r="V52" s="127"/>
      <c r="W52" s="127"/>
      <c r="X52" s="127"/>
      <c r="Y52" s="123"/>
      <c r="Z52" s="123"/>
    </row>
    <row r="53" ht="27.75" customHeight="1" spans="1:26">
      <c r="A53" s="23" t="s">
        <v>507</v>
      </c>
      <c r="B53" s="23" t="s">
        <v>519</v>
      </c>
      <c r="C53" s="23" t="s">
        <v>477</v>
      </c>
      <c r="D53" s="23" t="s">
        <v>100</v>
      </c>
      <c r="E53" s="23" t="s">
        <v>520</v>
      </c>
      <c r="F53" s="23" t="s">
        <v>468</v>
      </c>
      <c r="G53" s="23" t="s">
        <v>469</v>
      </c>
      <c r="H53" s="127">
        <v>0.77976</v>
      </c>
      <c r="I53" s="127">
        <v>0.77976</v>
      </c>
      <c r="J53" s="127"/>
      <c r="K53" s="127"/>
      <c r="L53" s="127"/>
      <c r="M53" s="127">
        <v>0.77976</v>
      </c>
      <c r="N53" s="127"/>
      <c r="O53" s="123"/>
      <c r="P53" s="123"/>
      <c r="Q53" s="127"/>
      <c r="R53" s="127"/>
      <c r="S53" s="127"/>
      <c r="T53" s="127"/>
      <c r="U53" s="127"/>
      <c r="V53" s="127"/>
      <c r="W53" s="127"/>
      <c r="X53" s="127"/>
      <c r="Y53" s="123"/>
      <c r="Z53" s="123"/>
    </row>
    <row r="54" ht="27.75" customHeight="1" spans="1:26">
      <c r="A54" s="23" t="s">
        <v>507</v>
      </c>
      <c r="B54" s="23" t="s">
        <v>521</v>
      </c>
      <c r="C54" s="23" t="s">
        <v>483</v>
      </c>
      <c r="D54" s="23" t="s">
        <v>136</v>
      </c>
      <c r="E54" s="23" t="s">
        <v>509</v>
      </c>
      <c r="F54" s="23" t="s">
        <v>484</v>
      </c>
      <c r="G54" s="23" t="s">
        <v>483</v>
      </c>
      <c r="H54" s="127">
        <v>2.056374</v>
      </c>
      <c r="I54" s="127">
        <v>2.056374</v>
      </c>
      <c r="J54" s="127"/>
      <c r="K54" s="127"/>
      <c r="L54" s="127"/>
      <c r="M54" s="127">
        <v>2.056374</v>
      </c>
      <c r="N54" s="127"/>
      <c r="O54" s="123"/>
      <c r="P54" s="123"/>
      <c r="Q54" s="127"/>
      <c r="R54" s="127"/>
      <c r="S54" s="127"/>
      <c r="T54" s="127"/>
      <c r="U54" s="127"/>
      <c r="V54" s="127"/>
      <c r="W54" s="127"/>
      <c r="X54" s="127"/>
      <c r="Y54" s="123"/>
      <c r="Z54" s="123"/>
    </row>
    <row r="55" ht="27.75" customHeight="1" spans="1:26">
      <c r="A55" s="23" t="s">
        <v>507</v>
      </c>
      <c r="B55" s="23" t="s">
        <v>522</v>
      </c>
      <c r="C55" s="23" t="s">
        <v>486</v>
      </c>
      <c r="D55" s="23" t="s">
        <v>136</v>
      </c>
      <c r="E55" s="23" t="s">
        <v>509</v>
      </c>
      <c r="F55" s="23" t="s">
        <v>487</v>
      </c>
      <c r="G55" s="23" t="s">
        <v>486</v>
      </c>
      <c r="H55" s="127">
        <v>6.21684</v>
      </c>
      <c r="I55" s="127">
        <v>6.21684</v>
      </c>
      <c r="J55" s="127"/>
      <c r="K55" s="127"/>
      <c r="L55" s="127"/>
      <c r="M55" s="127">
        <v>6.21684</v>
      </c>
      <c r="N55" s="127"/>
      <c r="O55" s="123"/>
      <c r="P55" s="123"/>
      <c r="Q55" s="127"/>
      <c r="R55" s="127"/>
      <c r="S55" s="127"/>
      <c r="T55" s="127"/>
      <c r="U55" s="127"/>
      <c r="V55" s="127"/>
      <c r="W55" s="127"/>
      <c r="X55" s="127"/>
      <c r="Y55" s="123"/>
      <c r="Z55" s="123"/>
    </row>
    <row r="56" ht="27.75" customHeight="1" spans="1:26">
      <c r="A56" s="23" t="s">
        <v>507</v>
      </c>
      <c r="B56" s="23" t="s">
        <v>522</v>
      </c>
      <c r="C56" s="23" t="s">
        <v>486</v>
      </c>
      <c r="D56" s="23" t="s">
        <v>100</v>
      </c>
      <c r="E56" s="23" t="s">
        <v>520</v>
      </c>
      <c r="F56" s="23" t="s">
        <v>487</v>
      </c>
      <c r="G56" s="23" t="s">
        <v>486</v>
      </c>
      <c r="H56" s="127">
        <v>2.144948</v>
      </c>
      <c r="I56" s="127">
        <v>2.144948</v>
      </c>
      <c r="J56" s="127"/>
      <c r="K56" s="127"/>
      <c r="L56" s="127"/>
      <c r="M56" s="127">
        <v>2.144948</v>
      </c>
      <c r="N56" s="127"/>
      <c r="O56" s="123"/>
      <c r="P56" s="123"/>
      <c r="Q56" s="127"/>
      <c r="R56" s="127"/>
      <c r="S56" s="127"/>
      <c r="T56" s="127"/>
      <c r="U56" s="127"/>
      <c r="V56" s="127"/>
      <c r="W56" s="127"/>
      <c r="X56" s="127"/>
      <c r="Y56" s="123"/>
      <c r="Z56" s="123"/>
    </row>
    <row r="57" ht="27.75" customHeight="1" spans="1:26">
      <c r="A57" s="23" t="s">
        <v>507</v>
      </c>
      <c r="B57" s="23" t="s">
        <v>523</v>
      </c>
      <c r="C57" s="23" t="s">
        <v>489</v>
      </c>
      <c r="D57" s="23" t="s">
        <v>136</v>
      </c>
      <c r="E57" s="23" t="s">
        <v>509</v>
      </c>
      <c r="F57" s="23" t="s">
        <v>490</v>
      </c>
      <c r="G57" s="23" t="s">
        <v>489</v>
      </c>
      <c r="H57" s="127">
        <v>6.97305</v>
      </c>
      <c r="I57" s="127">
        <v>6.97305</v>
      </c>
      <c r="J57" s="127"/>
      <c r="K57" s="127"/>
      <c r="L57" s="127"/>
      <c r="M57" s="127">
        <v>6.97305</v>
      </c>
      <c r="N57" s="127"/>
      <c r="O57" s="123"/>
      <c r="P57" s="123"/>
      <c r="Q57" s="127"/>
      <c r="R57" s="127"/>
      <c r="S57" s="127"/>
      <c r="T57" s="127"/>
      <c r="U57" s="127"/>
      <c r="V57" s="127"/>
      <c r="W57" s="127"/>
      <c r="X57" s="127"/>
      <c r="Y57" s="123"/>
      <c r="Z57" s="123"/>
    </row>
    <row r="58" ht="27.75" customHeight="1" spans="1:26">
      <c r="A58" s="23" t="s">
        <v>507</v>
      </c>
      <c r="B58" s="23" t="s">
        <v>523</v>
      </c>
      <c r="C58" s="23" t="s">
        <v>489</v>
      </c>
      <c r="D58" s="23" t="s">
        <v>100</v>
      </c>
      <c r="E58" s="23" t="s">
        <v>520</v>
      </c>
      <c r="F58" s="23" t="s">
        <v>490</v>
      </c>
      <c r="G58" s="23" t="s">
        <v>489</v>
      </c>
      <c r="H58" s="127">
        <v>2.255586</v>
      </c>
      <c r="I58" s="127">
        <v>2.255586</v>
      </c>
      <c r="J58" s="127"/>
      <c r="K58" s="127"/>
      <c r="L58" s="127"/>
      <c r="M58" s="127">
        <v>2.255586</v>
      </c>
      <c r="N58" s="127"/>
      <c r="O58" s="123"/>
      <c r="P58" s="123"/>
      <c r="Q58" s="127"/>
      <c r="R58" s="127"/>
      <c r="S58" s="127"/>
      <c r="T58" s="127"/>
      <c r="U58" s="127"/>
      <c r="V58" s="127"/>
      <c r="W58" s="127"/>
      <c r="X58" s="127"/>
      <c r="Y58" s="123"/>
      <c r="Z58" s="123"/>
    </row>
    <row r="59" ht="27.75" customHeight="1" spans="1:26">
      <c r="A59" s="23" t="s">
        <v>507</v>
      </c>
      <c r="B59" s="23" t="s">
        <v>524</v>
      </c>
      <c r="C59" s="23" t="s">
        <v>495</v>
      </c>
      <c r="D59" s="23" t="s">
        <v>136</v>
      </c>
      <c r="E59" s="23" t="s">
        <v>509</v>
      </c>
      <c r="F59" s="23" t="s">
        <v>496</v>
      </c>
      <c r="G59" s="23" t="s">
        <v>497</v>
      </c>
      <c r="H59" s="127">
        <v>2.748</v>
      </c>
      <c r="I59" s="127">
        <v>2.748</v>
      </c>
      <c r="J59" s="127"/>
      <c r="K59" s="127"/>
      <c r="L59" s="127"/>
      <c r="M59" s="127">
        <v>2.748</v>
      </c>
      <c r="N59" s="127"/>
      <c r="O59" s="123"/>
      <c r="P59" s="123"/>
      <c r="Q59" s="127"/>
      <c r="R59" s="127"/>
      <c r="S59" s="127"/>
      <c r="T59" s="127"/>
      <c r="U59" s="127"/>
      <c r="V59" s="127"/>
      <c r="W59" s="127"/>
      <c r="X59" s="127"/>
      <c r="Y59" s="123"/>
      <c r="Z59" s="123"/>
    </row>
    <row r="60" ht="27.75" customHeight="1" spans="1:26">
      <c r="A60" s="23" t="s">
        <v>507</v>
      </c>
      <c r="B60" s="23" t="s">
        <v>525</v>
      </c>
      <c r="C60" s="23" t="s">
        <v>499</v>
      </c>
      <c r="D60" s="23" t="s">
        <v>136</v>
      </c>
      <c r="E60" s="23" t="s">
        <v>509</v>
      </c>
      <c r="F60" s="23" t="s">
        <v>496</v>
      </c>
      <c r="G60" s="23" t="s">
        <v>497</v>
      </c>
      <c r="H60" s="127">
        <v>27.48</v>
      </c>
      <c r="I60" s="127">
        <v>27.48</v>
      </c>
      <c r="J60" s="127"/>
      <c r="K60" s="127"/>
      <c r="L60" s="127"/>
      <c r="M60" s="127">
        <v>27.48</v>
      </c>
      <c r="N60" s="127"/>
      <c r="O60" s="123"/>
      <c r="P60" s="123"/>
      <c r="Q60" s="127"/>
      <c r="R60" s="127"/>
      <c r="S60" s="127"/>
      <c r="T60" s="127"/>
      <c r="U60" s="127"/>
      <c r="V60" s="127"/>
      <c r="W60" s="127"/>
      <c r="X60" s="127"/>
      <c r="Y60" s="123"/>
      <c r="Z60" s="123"/>
    </row>
    <row r="61" ht="27.75" customHeight="1" spans="1:26">
      <c r="A61" s="23" t="s">
        <v>507</v>
      </c>
      <c r="B61" s="23" t="s">
        <v>526</v>
      </c>
      <c r="C61" s="23" t="s">
        <v>501</v>
      </c>
      <c r="D61" s="23" t="s">
        <v>122</v>
      </c>
      <c r="E61" s="23" t="s">
        <v>502</v>
      </c>
      <c r="F61" s="23" t="s">
        <v>503</v>
      </c>
      <c r="G61" s="23" t="s">
        <v>504</v>
      </c>
      <c r="H61" s="127">
        <v>12.437766</v>
      </c>
      <c r="I61" s="127">
        <v>12.437766</v>
      </c>
      <c r="J61" s="127"/>
      <c r="K61" s="127"/>
      <c r="L61" s="127"/>
      <c r="M61" s="127">
        <v>12.437766</v>
      </c>
      <c r="N61" s="127"/>
      <c r="O61" s="123"/>
      <c r="P61" s="123"/>
      <c r="Q61" s="127"/>
      <c r="R61" s="127"/>
      <c r="S61" s="127"/>
      <c r="T61" s="127"/>
      <c r="U61" s="127"/>
      <c r="V61" s="127"/>
      <c r="W61" s="127"/>
      <c r="X61" s="127"/>
      <c r="Y61" s="123"/>
      <c r="Z61" s="123"/>
    </row>
    <row r="62" ht="27.75" customHeight="1" spans="1:26">
      <c r="A62" s="23" t="s">
        <v>507</v>
      </c>
      <c r="B62" s="23" t="s">
        <v>527</v>
      </c>
      <c r="C62" s="23" t="s">
        <v>506</v>
      </c>
      <c r="D62" s="23" t="s">
        <v>122</v>
      </c>
      <c r="E62" s="23" t="s">
        <v>502</v>
      </c>
      <c r="F62" s="23" t="s">
        <v>503</v>
      </c>
      <c r="G62" s="23" t="s">
        <v>504</v>
      </c>
      <c r="H62" s="127">
        <v>5.321376</v>
      </c>
      <c r="I62" s="127">
        <v>5.321376</v>
      </c>
      <c r="J62" s="127"/>
      <c r="K62" s="127"/>
      <c r="L62" s="127"/>
      <c r="M62" s="127">
        <v>5.321376</v>
      </c>
      <c r="N62" s="127"/>
      <c r="O62" s="123"/>
      <c r="P62" s="123"/>
      <c r="Q62" s="127"/>
      <c r="R62" s="127"/>
      <c r="S62" s="127"/>
      <c r="T62" s="127"/>
      <c r="U62" s="127"/>
      <c r="V62" s="127"/>
      <c r="W62" s="127"/>
      <c r="X62" s="127"/>
      <c r="Y62" s="123"/>
      <c r="Z62" s="123"/>
    </row>
    <row r="63" s="86" customFormat="1" ht="27.75" customHeight="1" spans="1:26">
      <c r="A63" s="152" t="s">
        <v>72</v>
      </c>
      <c r="B63" s="296" t="s">
        <v>528</v>
      </c>
      <c r="C63" s="152" t="s">
        <v>529</v>
      </c>
      <c r="D63" s="152">
        <v>2080801</v>
      </c>
      <c r="E63" s="152" t="s">
        <v>530</v>
      </c>
      <c r="F63" s="152">
        <v>30305</v>
      </c>
      <c r="G63" s="152" t="s">
        <v>531</v>
      </c>
      <c r="H63" s="182">
        <v>2.18</v>
      </c>
      <c r="I63" s="127">
        <v>2.18</v>
      </c>
      <c r="J63" s="127"/>
      <c r="K63" s="127"/>
      <c r="L63" s="127"/>
      <c r="M63" s="127">
        <v>2.18</v>
      </c>
      <c r="N63" s="127"/>
      <c r="O63" s="123"/>
      <c r="P63" s="123"/>
      <c r="Q63" s="127"/>
      <c r="R63" s="127"/>
      <c r="S63" s="127"/>
      <c r="T63" s="127"/>
      <c r="U63" s="127"/>
      <c r="V63" s="127"/>
      <c r="W63" s="127"/>
      <c r="X63" s="127"/>
      <c r="Y63" s="123"/>
      <c r="Z63" s="123"/>
    </row>
    <row r="64" ht="21" customHeight="1" spans="1:26">
      <c r="A64" s="181" t="s">
        <v>74</v>
      </c>
      <c r="B64" s="123"/>
      <c r="C64" s="123"/>
      <c r="D64" s="123"/>
      <c r="E64" s="123"/>
      <c r="F64" s="123"/>
      <c r="G64" s="123"/>
      <c r="H64" s="127">
        <v>71.858423</v>
      </c>
      <c r="I64" s="127">
        <v>71.858423</v>
      </c>
      <c r="J64" s="127"/>
      <c r="K64" s="127"/>
      <c r="L64" s="127"/>
      <c r="M64" s="127">
        <v>71.858423</v>
      </c>
      <c r="N64" s="127"/>
      <c r="O64" s="123"/>
      <c r="P64" s="123"/>
      <c r="Q64" s="127"/>
      <c r="R64" s="127"/>
      <c r="S64" s="127"/>
      <c r="T64" s="127"/>
      <c r="U64" s="127"/>
      <c r="V64" s="127"/>
      <c r="W64" s="127"/>
      <c r="X64" s="127"/>
      <c r="Y64" s="123"/>
      <c r="Z64" s="123"/>
    </row>
    <row r="65" ht="27.75" customHeight="1" spans="1:26">
      <c r="A65" s="23" t="s">
        <v>532</v>
      </c>
      <c r="B65" s="23" t="s">
        <v>533</v>
      </c>
      <c r="C65" s="23" t="s">
        <v>461</v>
      </c>
      <c r="D65" s="23" t="s">
        <v>124</v>
      </c>
      <c r="E65" s="23" t="s">
        <v>455</v>
      </c>
      <c r="F65" s="23" t="s">
        <v>456</v>
      </c>
      <c r="G65" s="23" t="s">
        <v>457</v>
      </c>
      <c r="H65" s="127">
        <v>0.1596</v>
      </c>
      <c r="I65" s="127">
        <v>0.1596</v>
      </c>
      <c r="J65" s="127"/>
      <c r="K65" s="127"/>
      <c r="L65" s="127"/>
      <c r="M65" s="127">
        <v>0.1596</v>
      </c>
      <c r="N65" s="127"/>
      <c r="O65" s="123"/>
      <c r="P65" s="123"/>
      <c r="Q65" s="127"/>
      <c r="R65" s="127"/>
      <c r="S65" s="127"/>
      <c r="T65" s="127"/>
      <c r="U65" s="127"/>
      <c r="V65" s="127"/>
      <c r="W65" s="127"/>
      <c r="X65" s="127"/>
      <c r="Y65" s="123"/>
      <c r="Z65" s="123"/>
    </row>
    <row r="66" ht="27.75" customHeight="1" spans="1:26">
      <c r="A66" s="23" t="s">
        <v>532</v>
      </c>
      <c r="B66" s="23" t="s">
        <v>534</v>
      </c>
      <c r="C66" s="23" t="s">
        <v>535</v>
      </c>
      <c r="D66" s="23" t="s">
        <v>104</v>
      </c>
      <c r="E66" s="23" t="s">
        <v>536</v>
      </c>
      <c r="F66" s="23" t="s">
        <v>468</v>
      </c>
      <c r="G66" s="23" t="s">
        <v>469</v>
      </c>
      <c r="H66" s="127">
        <v>1.190413</v>
      </c>
      <c r="I66" s="127">
        <v>1.190413</v>
      </c>
      <c r="J66" s="127"/>
      <c r="K66" s="127"/>
      <c r="L66" s="127"/>
      <c r="M66" s="127">
        <v>1.190413</v>
      </c>
      <c r="N66" s="127"/>
      <c r="O66" s="123"/>
      <c r="P66" s="123"/>
      <c r="Q66" s="127"/>
      <c r="R66" s="127"/>
      <c r="S66" s="127"/>
      <c r="T66" s="127"/>
      <c r="U66" s="127"/>
      <c r="V66" s="127"/>
      <c r="W66" s="127"/>
      <c r="X66" s="127"/>
      <c r="Y66" s="123"/>
      <c r="Z66" s="123"/>
    </row>
    <row r="67" ht="27.75" customHeight="1" spans="1:26">
      <c r="A67" s="23" t="s">
        <v>532</v>
      </c>
      <c r="B67" s="23" t="s">
        <v>537</v>
      </c>
      <c r="C67" s="23" t="s">
        <v>477</v>
      </c>
      <c r="D67" s="23" t="s">
        <v>104</v>
      </c>
      <c r="E67" s="23" t="s">
        <v>536</v>
      </c>
      <c r="F67" s="23" t="s">
        <v>468</v>
      </c>
      <c r="G67" s="23" t="s">
        <v>469</v>
      </c>
      <c r="H67" s="127">
        <v>0.29241</v>
      </c>
      <c r="I67" s="127">
        <v>0.29241</v>
      </c>
      <c r="J67" s="127"/>
      <c r="K67" s="127"/>
      <c r="L67" s="127"/>
      <c r="M67" s="127">
        <v>0.29241</v>
      </c>
      <c r="N67" s="127"/>
      <c r="O67" s="123"/>
      <c r="P67" s="123"/>
      <c r="Q67" s="127"/>
      <c r="R67" s="127"/>
      <c r="S67" s="127"/>
      <c r="T67" s="127"/>
      <c r="U67" s="127"/>
      <c r="V67" s="127"/>
      <c r="W67" s="127"/>
      <c r="X67" s="127"/>
      <c r="Y67" s="123"/>
      <c r="Z67" s="123"/>
    </row>
    <row r="68" ht="27.75" customHeight="1" spans="1:26">
      <c r="A68" s="23" t="s">
        <v>532</v>
      </c>
      <c r="B68" s="23" t="s">
        <v>538</v>
      </c>
      <c r="C68" s="23" t="s">
        <v>539</v>
      </c>
      <c r="D68" s="23" t="s">
        <v>104</v>
      </c>
      <c r="E68" s="23" t="s">
        <v>536</v>
      </c>
      <c r="F68" s="23" t="s">
        <v>540</v>
      </c>
      <c r="G68" s="23" t="s">
        <v>539</v>
      </c>
      <c r="H68" s="127">
        <v>45.216</v>
      </c>
      <c r="I68" s="127">
        <v>45.216</v>
      </c>
      <c r="J68" s="127"/>
      <c r="K68" s="127"/>
      <c r="L68" s="127"/>
      <c r="M68" s="127">
        <v>45.216</v>
      </c>
      <c r="N68" s="127"/>
      <c r="O68" s="123"/>
      <c r="P68" s="123"/>
      <c r="Q68" s="127"/>
      <c r="R68" s="127"/>
      <c r="S68" s="127"/>
      <c r="T68" s="127"/>
      <c r="U68" s="127"/>
      <c r="V68" s="127"/>
      <c r="W68" s="127"/>
      <c r="X68" s="127"/>
      <c r="Y68" s="123"/>
      <c r="Z68" s="123"/>
    </row>
    <row r="69" ht="27.75" customHeight="1" spans="1:26">
      <c r="A69" s="23" t="s">
        <v>532</v>
      </c>
      <c r="B69" s="23" t="s">
        <v>541</v>
      </c>
      <c r="C69" s="23" t="s">
        <v>542</v>
      </c>
      <c r="D69" s="23" t="s">
        <v>118</v>
      </c>
      <c r="E69" s="23" t="s">
        <v>450</v>
      </c>
      <c r="F69" s="23" t="s">
        <v>543</v>
      </c>
      <c r="G69" s="23" t="s">
        <v>544</v>
      </c>
      <c r="H69" s="127">
        <v>25</v>
      </c>
      <c r="I69" s="127">
        <v>25</v>
      </c>
      <c r="J69" s="127"/>
      <c r="K69" s="127"/>
      <c r="L69" s="127"/>
      <c r="M69" s="127">
        <v>25</v>
      </c>
      <c r="N69" s="127"/>
      <c r="O69" s="123"/>
      <c r="P69" s="123"/>
      <c r="Q69" s="127"/>
      <c r="R69" s="127"/>
      <c r="S69" s="127"/>
      <c r="T69" s="127"/>
      <c r="U69" s="127"/>
      <c r="V69" s="127"/>
      <c r="W69" s="127"/>
      <c r="X69" s="127"/>
      <c r="Y69" s="123"/>
      <c r="Z69" s="123"/>
    </row>
    <row r="70" ht="21" customHeight="1" spans="1:26">
      <c r="A70" s="181" t="s">
        <v>76</v>
      </c>
      <c r="B70" s="123"/>
      <c r="C70" s="123"/>
      <c r="D70" s="123"/>
      <c r="E70" s="123"/>
      <c r="F70" s="123"/>
      <c r="G70" s="123"/>
      <c r="H70" s="127">
        <v>237.996808</v>
      </c>
      <c r="I70" s="127">
        <v>237.996808</v>
      </c>
      <c r="J70" s="127"/>
      <c r="K70" s="127"/>
      <c r="L70" s="127"/>
      <c r="M70" s="127">
        <v>237.996808</v>
      </c>
      <c r="N70" s="127"/>
      <c r="O70" s="123"/>
      <c r="P70" s="123"/>
      <c r="Q70" s="127"/>
      <c r="R70" s="127"/>
      <c r="S70" s="127"/>
      <c r="T70" s="127"/>
      <c r="U70" s="127"/>
      <c r="V70" s="127"/>
      <c r="W70" s="127"/>
      <c r="X70" s="127"/>
      <c r="Y70" s="123"/>
      <c r="Z70" s="123"/>
    </row>
    <row r="71" ht="27.75" customHeight="1" spans="1:26">
      <c r="A71" s="23" t="s">
        <v>545</v>
      </c>
      <c r="B71" s="23" t="s">
        <v>546</v>
      </c>
      <c r="C71" s="23" t="s">
        <v>547</v>
      </c>
      <c r="D71" s="23" t="s">
        <v>136</v>
      </c>
      <c r="E71" s="23" t="s">
        <v>509</v>
      </c>
      <c r="F71" s="23" t="s">
        <v>435</v>
      </c>
      <c r="G71" s="23" t="s">
        <v>436</v>
      </c>
      <c r="H71" s="127">
        <v>68.5536</v>
      </c>
      <c r="I71" s="127">
        <v>68.5536</v>
      </c>
      <c r="J71" s="127"/>
      <c r="K71" s="127"/>
      <c r="L71" s="127"/>
      <c r="M71" s="127">
        <v>68.5536</v>
      </c>
      <c r="N71" s="127"/>
      <c r="O71" s="123"/>
      <c r="P71" s="123"/>
      <c r="Q71" s="127"/>
      <c r="R71" s="127"/>
      <c r="S71" s="127"/>
      <c r="T71" s="127"/>
      <c r="U71" s="127"/>
      <c r="V71" s="127"/>
      <c r="W71" s="127"/>
      <c r="X71" s="127"/>
      <c r="Y71" s="123"/>
      <c r="Z71" s="123"/>
    </row>
    <row r="72" ht="27.75" customHeight="1" spans="1:26">
      <c r="A72" s="23" t="s">
        <v>545</v>
      </c>
      <c r="B72" s="23" t="s">
        <v>546</v>
      </c>
      <c r="C72" s="23" t="s">
        <v>547</v>
      </c>
      <c r="D72" s="23" t="s">
        <v>136</v>
      </c>
      <c r="E72" s="23" t="s">
        <v>509</v>
      </c>
      <c r="F72" s="23" t="s">
        <v>437</v>
      </c>
      <c r="G72" s="23" t="s">
        <v>438</v>
      </c>
      <c r="H72" s="127">
        <v>28.3632</v>
      </c>
      <c r="I72" s="127">
        <v>28.3632</v>
      </c>
      <c r="J72" s="127"/>
      <c r="K72" s="127"/>
      <c r="L72" s="127"/>
      <c r="M72" s="127">
        <v>28.3632</v>
      </c>
      <c r="N72" s="127"/>
      <c r="O72" s="123"/>
      <c r="P72" s="123"/>
      <c r="Q72" s="127"/>
      <c r="R72" s="127"/>
      <c r="S72" s="127"/>
      <c r="T72" s="127"/>
      <c r="U72" s="127"/>
      <c r="V72" s="127"/>
      <c r="W72" s="127"/>
      <c r="X72" s="127"/>
      <c r="Y72" s="123"/>
      <c r="Z72" s="123"/>
    </row>
    <row r="73" ht="27.75" customHeight="1" spans="1:26">
      <c r="A73" s="23" t="s">
        <v>545</v>
      </c>
      <c r="B73" s="23" t="s">
        <v>546</v>
      </c>
      <c r="C73" s="23" t="s">
        <v>547</v>
      </c>
      <c r="D73" s="23" t="s">
        <v>136</v>
      </c>
      <c r="E73" s="23" t="s">
        <v>509</v>
      </c>
      <c r="F73" s="23" t="s">
        <v>441</v>
      </c>
      <c r="G73" s="23" t="s">
        <v>442</v>
      </c>
      <c r="H73" s="127">
        <v>5.7128</v>
      </c>
      <c r="I73" s="127">
        <v>5.7128</v>
      </c>
      <c r="J73" s="127"/>
      <c r="K73" s="127"/>
      <c r="L73" s="127"/>
      <c r="M73" s="127">
        <v>5.7128</v>
      </c>
      <c r="N73" s="127"/>
      <c r="O73" s="123"/>
      <c r="P73" s="123"/>
      <c r="Q73" s="127"/>
      <c r="R73" s="127"/>
      <c r="S73" s="127"/>
      <c r="T73" s="127"/>
      <c r="U73" s="127"/>
      <c r="V73" s="127"/>
      <c r="W73" s="127"/>
      <c r="X73" s="127"/>
      <c r="Y73" s="123"/>
      <c r="Z73" s="123"/>
    </row>
    <row r="74" ht="27.75" customHeight="1" spans="1:26">
      <c r="A74" s="23" t="s">
        <v>545</v>
      </c>
      <c r="B74" s="23" t="s">
        <v>546</v>
      </c>
      <c r="C74" s="23" t="s">
        <v>547</v>
      </c>
      <c r="D74" s="23" t="s">
        <v>136</v>
      </c>
      <c r="E74" s="23" t="s">
        <v>509</v>
      </c>
      <c r="F74" s="23" t="s">
        <v>548</v>
      </c>
      <c r="G74" s="23" t="s">
        <v>549</v>
      </c>
      <c r="H74" s="127">
        <v>24.108</v>
      </c>
      <c r="I74" s="127">
        <v>24.108</v>
      </c>
      <c r="J74" s="127"/>
      <c r="K74" s="127"/>
      <c r="L74" s="127"/>
      <c r="M74" s="127">
        <v>24.108</v>
      </c>
      <c r="N74" s="127"/>
      <c r="O74" s="123"/>
      <c r="P74" s="123"/>
      <c r="Q74" s="127"/>
      <c r="R74" s="127"/>
      <c r="S74" s="127"/>
      <c r="T74" s="127"/>
      <c r="U74" s="127"/>
      <c r="V74" s="127"/>
      <c r="W74" s="127"/>
      <c r="X74" s="127"/>
      <c r="Y74" s="123"/>
      <c r="Z74" s="123"/>
    </row>
    <row r="75" ht="27.75" customHeight="1" spans="1:26">
      <c r="A75" s="23" t="s">
        <v>545</v>
      </c>
      <c r="B75" s="23" t="s">
        <v>546</v>
      </c>
      <c r="C75" s="23" t="s">
        <v>547</v>
      </c>
      <c r="D75" s="23" t="s">
        <v>136</v>
      </c>
      <c r="E75" s="23" t="s">
        <v>509</v>
      </c>
      <c r="F75" s="23" t="s">
        <v>548</v>
      </c>
      <c r="G75" s="23" t="s">
        <v>549</v>
      </c>
      <c r="H75" s="127">
        <v>14.1</v>
      </c>
      <c r="I75" s="127">
        <v>14.1</v>
      </c>
      <c r="J75" s="127"/>
      <c r="K75" s="127"/>
      <c r="L75" s="127"/>
      <c r="M75" s="127">
        <v>14.1</v>
      </c>
      <c r="N75" s="127"/>
      <c r="O75" s="123"/>
      <c r="P75" s="123"/>
      <c r="Q75" s="127"/>
      <c r="R75" s="127"/>
      <c r="S75" s="127"/>
      <c r="T75" s="127"/>
      <c r="U75" s="127"/>
      <c r="V75" s="127"/>
      <c r="W75" s="127"/>
      <c r="X75" s="127"/>
      <c r="Y75" s="123"/>
      <c r="Z75" s="123"/>
    </row>
    <row r="76" ht="27.75" customHeight="1" spans="1:26">
      <c r="A76" s="23" t="s">
        <v>545</v>
      </c>
      <c r="B76" s="23" t="s">
        <v>550</v>
      </c>
      <c r="C76" s="23" t="s">
        <v>551</v>
      </c>
      <c r="D76" s="23" t="s">
        <v>136</v>
      </c>
      <c r="E76" s="23" t="s">
        <v>509</v>
      </c>
      <c r="F76" s="23" t="s">
        <v>548</v>
      </c>
      <c r="G76" s="23" t="s">
        <v>549</v>
      </c>
      <c r="H76" s="127">
        <v>25.2</v>
      </c>
      <c r="I76" s="127">
        <v>25.2</v>
      </c>
      <c r="J76" s="127"/>
      <c r="K76" s="127"/>
      <c r="L76" s="127"/>
      <c r="M76" s="127">
        <v>25.2</v>
      </c>
      <c r="N76" s="127"/>
      <c r="O76" s="123"/>
      <c r="P76" s="123"/>
      <c r="Q76" s="127"/>
      <c r="R76" s="127"/>
      <c r="S76" s="127"/>
      <c r="T76" s="127"/>
      <c r="U76" s="127"/>
      <c r="V76" s="127"/>
      <c r="W76" s="127"/>
      <c r="X76" s="127"/>
      <c r="Y76" s="123"/>
      <c r="Z76" s="123"/>
    </row>
    <row r="77" ht="27.75" customHeight="1" spans="1:26">
      <c r="A77" s="23" t="s">
        <v>545</v>
      </c>
      <c r="B77" s="23" t="s">
        <v>552</v>
      </c>
      <c r="C77" s="23" t="s">
        <v>444</v>
      </c>
      <c r="D77" s="23" t="s">
        <v>102</v>
      </c>
      <c r="E77" s="23" t="s">
        <v>445</v>
      </c>
      <c r="F77" s="23" t="s">
        <v>446</v>
      </c>
      <c r="G77" s="23" t="s">
        <v>447</v>
      </c>
      <c r="H77" s="127">
        <v>22.534017</v>
      </c>
      <c r="I77" s="127">
        <v>22.534017</v>
      </c>
      <c r="J77" s="127"/>
      <c r="K77" s="127"/>
      <c r="L77" s="127"/>
      <c r="M77" s="127">
        <v>22.534017</v>
      </c>
      <c r="N77" s="127"/>
      <c r="O77" s="123"/>
      <c r="P77" s="123"/>
      <c r="Q77" s="127"/>
      <c r="R77" s="127"/>
      <c r="S77" s="127"/>
      <c r="T77" s="127"/>
      <c r="U77" s="127"/>
      <c r="V77" s="127"/>
      <c r="W77" s="127"/>
      <c r="X77" s="127"/>
      <c r="Y77" s="123"/>
      <c r="Z77" s="123"/>
    </row>
    <row r="78" ht="27.75" customHeight="1" spans="1:26">
      <c r="A78" s="23" t="s">
        <v>545</v>
      </c>
      <c r="B78" s="23" t="s">
        <v>553</v>
      </c>
      <c r="C78" s="23" t="s">
        <v>449</v>
      </c>
      <c r="D78" s="23" t="s">
        <v>120</v>
      </c>
      <c r="E78" s="23" t="s">
        <v>554</v>
      </c>
      <c r="F78" s="23" t="s">
        <v>451</v>
      </c>
      <c r="G78" s="23" t="s">
        <v>452</v>
      </c>
      <c r="H78" s="127">
        <v>9.188486</v>
      </c>
      <c r="I78" s="127">
        <v>9.188486</v>
      </c>
      <c r="J78" s="127"/>
      <c r="K78" s="127"/>
      <c r="L78" s="127"/>
      <c r="M78" s="127">
        <v>9.188486</v>
      </c>
      <c r="N78" s="127"/>
      <c r="O78" s="123"/>
      <c r="P78" s="123"/>
      <c r="Q78" s="127"/>
      <c r="R78" s="127"/>
      <c r="S78" s="127"/>
      <c r="T78" s="127"/>
      <c r="U78" s="127"/>
      <c r="V78" s="127"/>
      <c r="W78" s="127"/>
      <c r="X78" s="127"/>
      <c r="Y78" s="123"/>
      <c r="Z78" s="123"/>
    </row>
    <row r="79" ht="27.75" customHeight="1" spans="1:26">
      <c r="A79" s="23" t="s">
        <v>545</v>
      </c>
      <c r="B79" s="23" t="s">
        <v>555</v>
      </c>
      <c r="C79" s="23" t="s">
        <v>454</v>
      </c>
      <c r="D79" s="23" t="s">
        <v>124</v>
      </c>
      <c r="E79" s="23" t="s">
        <v>455</v>
      </c>
      <c r="F79" s="23" t="s">
        <v>456</v>
      </c>
      <c r="G79" s="23" t="s">
        <v>457</v>
      </c>
      <c r="H79" s="127">
        <v>0.540499</v>
      </c>
      <c r="I79" s="127">
        <v>0.540499</v>
      </c>
      <c r="J79" s="127"/>
      <c r="K79" s="127"/>
      <c r="L79" s="127"/>
      <c r="M79" s="127">
        <v>0.540499</v>
      </c>
      <c r="N79" s="127"/>
      <c r="O79" s="123"/>
      <c r="P79" s="123"/>
      <c r="Q79" s="127"/>
      <c r="R79" s="127"/>
      <c r="S79" s="127"/>
      <c r="T79" s="127"/>
      <c r="U79" s="127"/>
      <c r="V79" s="127"/>
      <c r="W79" s="127"/>
      <c r="X79" s="127"/>
      <c r="Y79" s="123"/>
      <c r="Z79" s="123"/>
    </row>
    <row r="80" ht="27.75" customHeight="1" spans="1:26">
      <c r="A80" s="23" t="s">
        <v>545</v>
      </c>
      <c r="B80" s="23" t="s">
        <v>556</v>
      </c>
      <c r="C80" s="23" t="s">
        <v>557</v>
      </c>
      <c r="D80" s="23" t="s">
        <v>112</v>
      </c>
      <c r="E80" s="23" t="s">
        <v>558</v>
      </c>
      <c r="F80" s="23" t="s">
        <v>456</v>
      </c>
      <c r="G80" s="23" t="s">
        <v>457</v>
      </c>
      <c r="H80" s="127">
        <v>0.945874</v>
      </c>
      <c r="I80" s="127">
        <v>0.945874</v>
      </c>
      <c r="J80" s="127"/>
      <c r="K80" s="127"/>
      <c r="L80" s="127"/>
      <c r="M80" s="127">
        <v>0.945874</v>
      </c>
      <c r="N80" s="127"/>
      <c r="O80" s="123"/>
      <c r="P80" s="123"/>
      <c r="Q80" s="127"/>
      <c r="R80" s="127"/>
      <c r="S80" s="127"/>
      <c r="T80" s="127"/>
      <c r="U80" s="127"/>
      <c r="V80" s="127"/>
      <c r="W80" s="127"/>
      <c r="X80" s="127"/>
      <c r="Y80" s="123"/>
      <c r="Z80" s="123"/>
    </row>
    <row r="81" ht="27.75" customHeight="1" spans="1:26">
      <c r="A81" s="23" t="s">
        <v>545</v>
      </c>
      <c r="B81" s="23" t="s">
        <v>559</v>
      </c>
      <c r="C81" s="23" t="s">
        <v>461</v>
      </c>
      <c r="D81" s="23" t="s">
        <v>124</v>
      </c>
      <c r="E81" s="23" t="s">
        <v>455</v>
      </c>
      <c r="F81" s="23" t="s">
        <v>456</v>
      </c>
      <c r="G81" s="23" t="s">
        <v>457</v>
      </c>
      <c r="H81" s="127">
        <v>0.399</v>
      </c>
      <c r="I81" s="127">
        <v>0.399</v>
      </c>
      <c r="J81" s="127"/>
      <c r="K81" s="127"/>
      <c r="L81" s="127"/>
      <c r="M81" s="127">
        <v>0.399</v>
      </c>
      <c r="N81" s="127"/>
      <c r="O81" s="123"/>
      <c r="P81" s="123"/>
      <c r="Q81" s="127"/>
      <c r="R81" s="127"/>
      <c r="S81" s="127"/>
      <c r="T81" s="127"/>
      <c r="U81" s="127"/>
      <c r="V81" s="127"/>
      <c r="W81" s="127"/>
      <c r="X81" s="127"/>
      <c r="Y81" s="123"/>
      <c r="Z81" s="123"/>
    </row>
    <row r="82" ht="27.75" customHeight="1" spans="1:26">
      <c r="A82" s="23" t="s">
        <v>545</v>
      </c>
      <c r="B82" s="23" t="s">
        <v>560</v>
      </c>
      <c r="C82" s="23" t="s">
        <v>463</v>
      </c>
      <c r="D82" s="23" t="s">
        <v>154</v>
      </c>
      <c r="E82" s="23" t="s">
        <v>464</v>
      </c>
      <c r="F82" s="23" t="s">
        <v>465</v>
      </c>
      <c r="G82" s="23" t="s">
        <v>464</v>
      </c>
      <c r="H82" s="127">
        <v>19.924512</v>
      </c>
      <c r="I82" s="127">
        <v>19.924512</v>
      </c>
      <c r="J82" s="127"/>
      <c r="K82" s="127"/>
      <c r="L82" s="127"/>
      <c r="M82" s="127">
        <v>19.924512</v>
      </c>
      <c r="N82" s="127"/>
      <c r="O82" s="123"/>
      <c r="P82" s="123"/>
      <c r="Q82" s="127"/>
      <c r="R82" s="127"/>
      <c r="S82" s="127"/>
      <c r="T82" s="127"/>
      <c r="U82" s="127"/>
      <c r="V82" s="127"/>
      <c r="W82" s="127"/>
      <c r="X82" s="127"/>
      <c r="Y82" s="123"/>
      <c r="Z82" s="123"/>
    </row>
    <row r="83" ht="27.75" customHeight="1" spans="1:26">
      <c r="A83" s="23" t="s">
        <v>545</v>
      </c>
      <c r="B83" s="23" t="s">
        <v>561</v>
      </c>
      <c r="C83" s="23" t="s">
        <v>467</v>
      </c>
      <c r="D83" s="23" t="s">
        <v>136</v>
      </c>
      <c r="E83" s="23" t="s">
        <v>509</v>
      </c>
      <c r="F83" s="23" t="s">
        <v>472</v>
      </c>
      <c r="G83" s="23" t="s">
        <v>473</v>
      </c>
      <c r="H83" s="127">
        <v>9</v>
      </c>
      <c r="I83" s="127">
        <v>9</v>
      </c>
      <c r="J83" s="127"/>
      <c r="K83" s="127"/>
      <c r="L83" s="127"/>
      <c r="M83" s="127">
        <v>9</v>
      </c>
      <c r="N83" s="127"/>
      <c r="O83" s="123"/>
      <c r="P83" s="123"/>
      <c r="Q83" s="127"/>
      <c r="R83" s="127"/>
      <c r="S83" s="127"/>
      <c r="T83" s="127"/>
      <c r="U83" s="127"/>
      <c r="V83" s="127"/>
      <c r="W83" s="127"/>
      <c r="X83" s="127"/>
      <c r="Y83" s="123"/>
      <c r="Z83" s="123"/>
    </row>
    <row r="84" ht="27.75" customHeight="1" spans="1:26">
      <c r="A84" s="23" t="s">
        <v>545</v>
      </c>
      <c r="B84" s="23" t="s">
        <v>561</v>
      </c>
      <c r="C84" s="23" t="s">
        <v>467</v>
      </c>
      <c r="D84" s="23" t="s">
        <v>136</v>
      </c>
      <c r="E84" s="23" t="s">
        <v>509</v>
      </c>
      <c r="F84" s="23" t="s">
        <v>468</v>
      </c>
      <c r="G84" s="23" t="s">
        <v>469</v>
      </c>
      <c r="H84" s="127">
        <v>2.3715</v>
      </c>
      <c r="I84" s="127">
        <v>2.3715</v>
      </c>
      <c r="J84" s="127"/>
      <c r="K84" s="127"/>
      <c r="L84" s="127"/>
      <c r="M84" s="127">
        <v>2.3715</v>
      </c>
      <c r="N84" s="127"/>
      <c r="O84" s="123"/>
      <c r="P84" s="123"/>
      <c r="Q84" s="127"/>
      <c r="R84" s="127"/>
      <c r="S84" s="127"/>
      <c r="T84" s="127"/>
      <c r="U84" s="127"/>
      <c r="V84" s="127"/>
      <c r="W84" s="127"/>
      <c r="X84" s="127"/>
      <c r="Y84" s="123"/>
      <c r="Z84" s="123"/>
    </row>
    <row r="85" ht="27.75" customHeight="1" spans="1:26">
      <c r="A85" s="23" t="s">
        <v>545</v>
      </c>
      <c r="B85" s="23" t="s">
        <v>562</v>
      </c>
      <c r="C85" s="23" t="s">
        <v>477</v>
      </c>
      <c r="D85" s="23" t="s">
        <v>100</v>
      </c>
      <c r="E85" s="23" t="s">
        <v>520</v>
      </c>
      <c r="F85" s="23" t="s">
        <v>468</v>
      </c>
      <c r="G85" s="23" t="s">
        <v>469</v>
      </c>
      <c r="H85" s="127">
        <v>0.048735</v>
      </c>
      <c r="I85" s="127">
        <v>0.048735</v>
      </c>
      <c r="J85" s="127"/>
      <c r="K85" s="127"/>
      <c r="L85" s="127"/>
      <c r="M85" s="127">
        <v>0.048735</v>
      </c>
      <c r="N85" s="127"/>
      <c r="O85" s="123"/>
      <c r="P85" s="123"/>
      <c r="Q85" s="127"/>
      <c r="R85" s="127"/>
      <c r="S85" s="127"/>
      <c r="T85" s="127"/>
      <c r="U85" s="127"/>
      <c r="V85" s="127"/>
      <c r="W85" s="127"/>
      <c r="X85" s="127"/>
      <c r="Y85" s="123"/>
      <c r="Z85" s="123"/>
    </row>
    <row r="86" ht="27.75" customHeight="1" spans="1:26">
      <c r="A86" s="23" t="s">
        <v>545</v>
      </c>
      <c r="B86" s="23" t="s">
        <v>563</v>
      </c>
      <c r="C86" s="23" t="s">
        <v>483</v>
      </c>
      <c r="D86" s="23" t="s">
        <v>136</v>
      </c>
      <c r="E86" s="23" t="s">
        <v>509</v>
      </c>
      <c r="F86" s="23" t="s">
        <v>484</v>
      </c>
      <c r="G86" s="23" t="s">
        <v>483</v>
      </c>
      <c r="H86" s="127">
        <v>1.092114</v>
      </c>
      <c r="I86" s="127">
        <v>1.092114</v>
      </c>
      <c r="J86" s="127"/>
      <c r="K86" s="127"/>
      <c r="L86" s="127"/>
      <c r="M86" s="127">
        <v>1.092114</v>
      </c>
      <c r="N86" s="127"/>
      <c r="O86" s="123"/>
      <c r="P86" s="123"/>
      <c r="Q86" s="127"/>
      <c r="R86" s="127"/>
      <c r="S86" s="127"/>
      <c r="T86" s="127"/>
      <c r="U86" s="127"/>
      <c r="V86" s="127"/>
      <c r="W86" s="127"/>
      <c r="X86" s="127"/>
      <c r="Y86" s="123"/>
      <c r="Z86" s="123"/>
    </row>
    <row r="87" ht="27.75" customHeight="1" spans="1:26">
      <c r="A87" s="23" t="s">
        <v>545</v>
      </c>
      <c r="B87" s="23" t="s">
        <v>564</v>
      </c>
      <c r="C87" s="23" t="s">
        <v>486</v>
      </c>
      <c r="D87" s="23" t="s">
        <v>136</v>
      </c>
      <c r="E87" s="23" t="s">
        <v>509</v>
      </c>
      <c r="F87" s="23" t="s">
        <v>487</v>
      </c>
      <c r="G87" s="23" t="s">
        <v>486</v>
      </c>
      <c r="H87" s="127">
        <v>2.702496</v>
      </c>
      <c r="I87" s="127">
        <v>2.702496</v>
      </c>
      <c r="J87" s="127"/>
      <c r="K87" s="127"/>
      <c r="L87" s="127"/>
      <c r="M87" s="127">
        <v>2.702496</v>
      </c>
      <c r="N87" s="127"/>
      <c r="O87" s="123"/>
      <c r="P87" s="123"/>
      <c r="Q87" s="127"/>
      <c r="R87" s="127"/>
      <c r="S87" s="127"/>
      <c r="T87" s="127"/>
      <c r="U87" s="127"/>
      <c r="V87" s="127"/>
      <c r="W87" s="127"/>
      <c r="X87" s="127"/>
      <c r="Y87" s="123"/>
      <c r="Z87" s="123"/>
    </row>
    <row r="88" ht="27.75" customHeight="1" spans="1:26">
      <c r="A88" s="23" t="s">
        <v>545</v>
      </c>
      <c r="B88" s="23" t="s">
        <v>564</v>
      </c>
      <c r="C88" s="23" t="s">
        <v>486</v>
      </c>
      <c r="D88" s="23" t="s">
        <v>100</v>
      </c>
      <c r="E88" s="23" t="s">
        <v>520</v>
      </c>
      <c r="F88" s="23" t="s">
        <v>487</v>
      </c>
      <c r="G88" s="23" t="s">
        <v>486</v>
      </c>
      <c r="H88" s="127">
        <v>0.103491</v>
      </c>
      <c r="I88" s="127">
        <v>0.103491</v>
      </c>
      <c r="J88" s="127"/>
      <c r="K88" s="127"/>
      <c r="L88" s="127"/>
      <c r="M88" s="127">
        <v>0.103491</v>
      </c>
      <c r="N88" s="127"/>
      <c r="O88" s="123"/>
      <c r="P88" s="123"/>
      <c r="Q88" s="127"/>
      <c r="R88" s="127"/>
      <c r="S88" s="127"/>
      <c r="T88" s="127"/>
      <c r="U88" s="127"/>
      <c r="V88" s="127"/>
      <c r="W88" s="127"/>
      <c r="X88" s="127"/>
      <c r="Y88" s="123"/>
      <c r="Z88" s="123"/>
    </row>
    <row r="89" ht="27.75" customHeight="1" spans="1:26">
      <c r="A89" s="23" t="s">
        <v>545</v>
      </c>
      <c r="B89" s="23" t="s">
        <v>565</v>
      </c>
      <c r="C89" s="23" t="s">
        <v>489</v>
      </c>
      <c r="D89" s="23" t="s">
        <v>136</v>
      </c>
      <c r="E89" s="23" t="s">
        <v>509</v>
      </c>
      <c r="F89" s="23" t="s">
        <v>490</v>
      </c>
      <c r="G89" s="23" t="s">
        <v>489</v>
      </c>
      <c r="H89" s="127">
        <v>3.00572</v>
      </c>
      <c r="I89" s="127">
        <v>3.00572</v>
      </c>
      <c r="J89" s="127"/>
      <c r="K89" s="127"/>
      <c r="L89" s="127"/>
      <c r="M89" s="127">
        <v>3.00572</v>
      </c>
      <c r="N89" s="127"/>
      <c r="O89" s="123"/>
      <c r="P89" s="123"/>
      <c r="Q89" s="127"/>
      <c r="R89" s="127"/>
      <c r="S89" s="127"/>
      <c r="T89" s="127"/>
      <c r="U89" s="127"/>
      <c r="V89" s="127"/>
      <c r="W89" s="127"/>
      <c r="X89" s="127"/>
      <c r="Y89" s="123"/>
      <c r="Z89" s="123"/>
    </row>
    <row r="90" ht="27.75" customHeight="1" spans="1:26">
      <c r="A90" s="23" t="s">
        <v>545</v>
      </c>
      <c r="B90" s="23" t="s">
        <v>565</v>
      </c>
      <c r="C90" s="23" t="s">
        <v>489</v>
      </c>
      <c r="D90" s="23" t="s">
        <v>100</v>
      </c>
      <c r="E90" s="23" t="s">
        <v>520</v>
      </c>
      <c r="F90" s="23" t="s">
        <v>490</v>
      </c>
      <c r="G90" s="23" t="s">
        <v>489</v>
      </c>
      <c r="H90" s="127">
        <v>0.102764</v>
      </c>
      <c r="I90" s="127">
        <v>0.102764</v>
      </c>
      <c r="J90" s="127"/>
      <c r="K90" s="127"/>
      <c r="L90" s="127"/>
      <c r="M90" s="127">
        <v>0.102764</v>
      </c>
      <c r="N90" s="127"/>
      <c r="O90" s="123"/>
      <c r="P90" s="123"/>
      <c r="Q90" s="127"/>
      <c r="R90" s="127"/>
      <c r="S90" s="127"/>
      <c r="T90" s="127"/>
      <c r="U90" s="127"/>
      <c r="V90" s="127"/>
      <c r="W90" s="127"/>
      <c r="X90" s="127"/>
      <c r="Y90" s="123"/>
      <c r="Z90" s="123"/>
    </row>
    <row r="91" ht="21" customHeight="1" spans="1:26">
      <c r="A91" s="181" t="s">
        <v>78</v>
      </c>
      <c r="B91" s="123"/>
      <c r="C91" s="123"/>
      <c r="D91" s="123"/>
      <c r="E91" s="123"/>
      <c r="F91" s="123"/>
      <c r="G91" s="123"/>
      <c r="H91" s="127">
        <v>746.726185</v>
      </c>
      <c r="I91" s="127">
        <v>746.726185</v>
      </c>
      <c r="J91" s="127"/>
      <c r="K91" s="127"/>
      <c r="L91" s="127"/>
      <c r="M91" s="127">
        <v>746.726185</v>
      </c>
      <c r="N91" s="127"/>
      <c r="O91" s="123"/>
      <c r="P91" s="123"/>
      <c r="Q91" s="127"/>
      <c r="R91" s="127"/>
      <c r="S91" s="127"/>
      <c r="T91" s="127"/>
      <c r="U91" s="127"/>
      <c r="V91" s="127"/>
      <c r="W91" s="127"/>
      <c r="X91" s="127"/>
      <c r="Y91" s="123"/>
      <c r="Z91" s="123"/>
    </row>
    <row r="92" ht="27.75" customHeight="1" spans="1:26">
      <c r="A92" s="23" t="s">
        <v>566</v>
      </c>
      <c r="B92" s="23" t="s">
        <v>567</v>
      </c>
      <c r="C92" s="23" t="s">
        <v>547</v>
      </c>
      <c r="D92" s="23" t="s">
        <v>136</v>
      </c>
      <c r="E92" s="23" t="s">
        <v>509</v>
      </c>
      <c r="F92" s="23" t="s">
        <v>435</v>
      </c>
      <c r="G92" s="23" t="s">
        <v>436</v>
      </c>
      <c r="H92" s="127">
        <v>192.7392</v>
      </c>
      <c r="I92" s="127">
        <v>192.7392</v>
      </c>
      <c r="J92" s="127"/>
      <c r="K92" s="127"/>
      <c r="L92" s="127"/>
      <c r="M92" s="127">
        <v>192.7392</v>
      </c>
      <c r="N92" s="127"/>
      <c r="O92" s="123"/>
      <c r="P92" s="123"/>
      <c r="Q92" s="127"/>
      <c r="R92" s="127"/>
      <c r="S92" s="127"/>
      <c r="T92" s="127"/>
      <c r="U92" s="127"/>
      <c r="V92" s="127"/>
      <c r="W92" s="127"/>
      <c r="X92" s="127"/>
      <c r="Y92" s="123"/>
      <c r="Z92" s="123"/>
    </row>
    <row r="93" ht="27.75" customHeight="1" spans="1:26">
      <c r="A93" s="23" t="s">
        <v>566</v>
      </c>
      <c r="B93" s="23" t="s">
        <v>567</v>
      </c>
      <c r="C93" s="23" t="s">
        <v>547</v>
      </c>
      <c r="D93" s="23" t="s">
        <v>136</v>
      </c>
      <c r="E93" s="23" t="s">
        <v>509</v>
      </c>
      <c r="F93" s="23" t="s">
        <v>437</v>
      </c>
      <c r="G93" s="23" t="s">
        <v>438</v>
      </c>
      <c r="H93" s="127">
        <v>100.381656</v>
      </c>
      <c r="I93" s="127">
        <v>100.381656</v>
      </c>
      <c r="J93" s="127"/>
      <c r="K93" s="127"/>
      <c r="L93" s="127"/>
      <c r="M93" s="127">
        <v>100.381656</v>
      </c>
      <c r="N93" s="127"/>
      <c r="O93" s="123"/>
      <c r="P93" s="123"/>
      <c r="Q93" s="127"/>
      <c r="R93" s="127"/>
      <c r="S93" s="127"/>
      <c r="T93" s="127"/>
      <c r="U93" s="127"/>
      <c r="V93" s="127"/>
      <c r="W93" s="127"/>
      <c r="X93" s="127"/>
      <c r="Y93" s="123"/>
      <c r="Z93" s="123"/>
    </row>
    <row r="94" ht="27.75" customHeight="1" spans="1:26">
      <c r="A94" s="23" t="s">
        <v>566</v>
      </c>
      <c r="B94" s="23" t="s">
        <v>567</v>
      </c>
      <c r="C94" s="23" t="s">
        <v>547</v>
      </c>
      <c r="D94" s="23" t="s">
        <v>136</v>
      </c>
      <c r="E94" s="23" t="s">
        <v>509</v>
      </c>
      <c r="F94" s="23" t="s">
        <v>441</v>
      </c>
      <c r="G94" s="23" t="s">
        <v>442</v>
      </c>
      <c r="H94" s="127">
        <v>16.0616</v>
      </c>
      <c r="I94" s="127">
        <v>16.0616</v>
      </c>
      <c r="J94" s="127"/>
      <c r="K94" s="127"/>
      <c r="L94" s="127"/>
      <c r="M94" s="127">
        <v>16.0616</v>
      </c>
      <c r="N94" s="127"/>
      <c r="O94" s="123"/>
      <c r="P94" s="123"/>
      <c r="Q94" s="127"/>
      <c r="R94" s="127"/>
      <c r="S94" s="127"/>
      <c r="T94" s="127"/>
      <c r="U94" s="127"/>
      <c r="V94" s="127"/>
      <c r="W94" s="127"/>
      <c r="X94" s="127"/>
      <c r="Y94" s="123"/>
      <c r="Z94" s="123"/>
    </row>
    <row r="95" ht="27.75" customHeight="1" spans="1:26">
      <c r="A95" s="23" t="s">
        <v>566</v>
      </c>
      <c r="B95" s="23" t="s">
        <v>567</v>
      </c>
      <c r="C95" s="23" t="s">
        <v>547</v>
      </c>
      <c r="D95" s="23" t="s">
        <v>136</v>
      </c>
      <c r="E95" s="23" t="s">
        <v>509</v>
      </c>
      <c r="F95" s="23" t="s">
        <v>548</v>
      </c>
      <c r="G95" s="23" t="s">
        <v>549</v>
      </c>
      <c r="H95" s="127">
        <v>77.478</v>
      </c>
      <c r="I95" s="127">
        <v>77.478</v>
      </c>
      <c r="J95" s="127"/>
      <c r="K95" s="127"/>
      <c r="L95" s="127"/>
      <c r="M95" s="127">
        <v>77.478</v>
      </c>
      <c r="N95" s="127"/>
      <c r="O95" s="123"/>
      <c r="P95" s="123"/>
      <c r="Q95" s="127"/>
      <c r="R95" s="127"/>
      <c r="S95" s="127"/>
      <c r="T95" s="127"/>
      <c r="U95" s="127"/>
      <c r="V95" s="127"/>
      <c r="W95" s="127"/>
      <c r="X95" s="127"/>
      <c r="Y95" s="123"/>
      <c r="Z95" s="123"/>
    </row>
    <row r="96" ht="27.75" customHeight="1" spans="1:26">
      <c r="A96" s="23" t="s">
        <v>566</v>
      </c>
      <c r="B96" s="23" t="s">
        <v>567</v>
      </c>
      <c r="C96" s="23" t="s">
        <v>547</v>
      </c>
      <c r="D96" s="23" t="s">
        <v>136</v>
      </c>
      <c r="E96" s="23" t="s">
        <v>509</v>
      </c>
      <c r="F96" s="23" t="s">
        <v>548</v>
      </c>
      <c r="G96" s="23" t="s">
        <v>549</v>
      </c>
      <c r="H96" s="127">
        <v>42.96</v>
      </c>
      <c r="I96" s="127">
        <v>42.96</v>
      </c>
      <c r="J96" s="127"/>
      <c r="K96" s="127"/>
      <c r="L96" s="127"/>
      <c r="M96" s="127">
        <v>42.96</v>
      </c>
      <c r="N96" s="127"/>
      <c r="O96" s="123"/>
      <c r="P96" s="123"/>
      <c r="Q96" s="127"/>
      <c r="R96" s="127"/>
      <c r="S96" s="127"/>
      <c r="T96" s="127"/>
      <c r="U96" s="127"/>
      <c r="V96" s="127"/>
      <c r="W96" s="127"/>
      <c r="X96" s="127"/>
      <c r="Y96" s="123"/>
      <c r="Z96" s="123"/>
    </row>
    <row r="97" ht="27.75" customHeight="1" spans="1:26">
      <c r="A97" s="23" t="s">
        <v>566</v>
      </c>
      <c r="B97" s="23" t="s">
        <v>568</v>
      </c>
      <c r="C97" s="23" t="s">
        <v>551</v>
      </c>
      <c r="D97" s="23" t="s">
        <v>136</v>
      </c>
      <c r="E97" s="23" t="s">
        <v>509</v>
      </c>
      <c r="F97" s="23" t="s">
        <v>548</v>
      </c>
      <c r="G97" s="23" t="s">
        <v>549</v>
      </c>
      <c r="H97" s="127">
        <v>91.8</v>
      </c>
      <c r="I97" s="127">
        <v>91.8</v>
      </c>
      <c r="J97" s="127"/>
      <c r="K97" s="127"/>
      <c r="L97" s="127"/>
      <c r="M97" s="127">
        <v>91.8</v>
      </c>
      <c r="N97" s="127"/>
      <c r="O97" s="123"/>
      <c r="P97" s="123"/>
      <c r="Q97" s="127"/>
      <c r="R97" s="127"/>
      <c r="S97" s="127"/>
      <c r="T97" s="127"/>
      <c r="U97" s="127"/>
      <c r="V97" s="127"/>
      <c r="W97" s="127"/>
      <c r="X97" s="127"/>
      <c r="Y97" s="123"/>
      <c r="Z97" s="123"/>
    </row>
    <row r="98" ht="27.75" customHeight="1" spans="1:26">
      <c r="A98" s="23" t="s">
        <v>566</v>
      </c>
      <c r="B98" s="23" t="s">
        <v>569</v>
      </c>
      <c r="C98" s="23" t="s">
        <v>444</v>
      </c>
      <c r="D98" s="23" t="s">
        <v>102</v>
      </c>
      <c r="E98" s="23" t="s">
        <v>445</v>
      </c>
      <c r="F98" s="23" t="s">
        <v>446</v>
      </c>
      <c r="G98" s="23" t="s">
        <v>447</v>
      </c>
      <c r="H98" s="127">
        <v>67.946817</v>
      </c>
      <c r="I98" s="127">
        <v>67.946817</v>
      </c>
      <c r="J98" s="127"/>
      <c r="K98" s="127"/>
      <c r="L98" s="127"/>
      <c r="M98" s="127">
        <v>67.946817</v>
      </c>
      <c r="N98" s="127"/>
      <c r="O98" s="123"/>
      <c r="P98" s="123"/>
      <c r="Q98" s="127"/>
      <c r="R98" s="127"/>
      <c r="S98" s="127"/>
      <c r="T98" s="127"/>
      <c r="U98" s="127"/>
      <c r="V98" s="127"/>
      <c r="W98" s="127"/>
      <c r="X98" s="127"/>
      <c r="Y98" s="123"/>
      <c r="Z98" s="123"/>
    </row>
    <row r="99" ht="27.75" customHeight="1" spans="1:26">
      <c r="A99" s="23" t="s">
        <v>566</v>
      </c>
      <c r="B99" s="23" t="s">
        <v>570</v>
      </c>
      <c r="C99" s="23" t="s">
        <v>449</v>
      </c>
      <c r="D99" s="23" t="s">
        <v>120</v>
      </c>
      <c r="E99" s="23" t="s">
        <v>554</v>
      </c>
      <c r="F99" s="23" t="s">
        <v>451</v>
      </c>
      <c r="G99" s="23" t="s">
        <v>452</v>
      </c>
      <c r="H99" s="127">
        <v>27.785208</v>
      </c>
      <c r="I99" s="127">
        <v>27.785208</v>
      </c>
      <c r="J99" s="127"/>
      <c r="K99" s="127"/>
      <c r="L99" s="127"/>
      <c r="M99" s="127">
        <v>27.785208</v>
      </c>
      <c r="N99" s="127"/>
      <c r="O99" s="123"/>
      <c r="P99" s="123"/>
      <c r="Q99" s="127"/>
      <c r="R99" s="127"/>
      <c r="S99" s="127"/>
      <c r="T99" s="127"/>
      <c r="U99" s="127"/>
      <c r="V99" s="127"/>
      <c r="W99" s="127"/>
      <c r="X99" s="127"/>
      <c r="Y99" s="123"/>
      <c r="Z99" s="123"/>
    </row>
    <row r="100" ht="27.75" customHeight="1" spans="1:26">
      <c r="A100" s="23" t="s">
        <v>566</v>
      </c>
      <c r="B100" s="23" t="s">
        <v>571</v>
      </c>
      <c r="C100" s="23" t="s">
        <v>454</v>
      </c>
      <c r="D100" s="23" t="s">
        <v>124</v>
      </c>
      <c r="E100" s="23" t="s">
        <v>455</v>
      </c>
      <c r="F100" s="23" t="s">
        <v>456</v>
      </c>
      <c r="G100" s="23" t="s">
        <v>457</v>
      </c>
      <c r="H100" s="127">
        <v>1.634424</v>
      </c>
      <c r="I100" s="127">
        <v>1.634424</v>
      </c>
      <c r="J100" s="127"/>
      <c r="K100" s="127"/>
      <c r="L100" s="127"/>
      <c r="M100" s="127">
        <v>1.634424</v>
      </c>
      <c r="N100" s="127"/>
      <c r="O100" s="123"/>
      <c r="P100" s="123"/>
      <c r="Q100" s="127"/>
      <c r="R100" s="127"/>
      <c r="S100" s="127"/>
      <c r="T100" s="127"/>
      <c r="U100" s="127"/>
      <c r="V100" s="127"/>
      <c r="W100" s="127"/>
      <c r="X100" s="127"/>
      <c r="Y100" s="123"/>
      <c r="Z100" s="123"/>
    </row>
    <row r="101" ht="27.75" customHeight="1" spans="1:26">
      <c r="A101" s="23" t="s">
        <v>566</v>
      </c>
      <c r="B101" s="23" t="s">
        <v>572</v>
      </c>
      <c r="C101" s="23" t="s">
        <v>557</v>
      </c>
      <c r="D101" s="23" t="s">
        <v>112</v>
      </c>
      <c r="E101" s="23" t="s">
        <v>558</v>
      </c>
      <c r="F101" s="23" t="s">
        <v>456</v>
      </c>
      <c r="G101" s="23" t="s">
        <v>457</v>
      </c>
      <c r="H101" s="127">
        <v>2.860242</v>
      </c>
      <c r="I101" s="127">
        <v>2.860242</v>
      </c>
      <c r="J101" s="127"/>
      <c r="K101" s="127"/>
      <c r="L101" s="127"/>
      <c r="M101" s="127">
        <v>2.860242</v>
      </c>
      <c r="N101" s="127"/>
      <c r="O101" s="123"/>
      <c r="P101" s="123"/>
      <c r="Q101" s="127"/>
      <c r="R101" s="127"/>
      <c r="S101" s="127"/>
      <c r="T101" s="127"/>
      <c r="U101" s="127"/>
      <c r="V101" s="127"/>
      <c r="W101" s="127"/>
      <c r="X101" s="127"/>
      <c r="Y101" s="123"/>
      <c r="Z101" s="123"/>
    </row>
    <row r="102" ht="27.75" customHeight="1" spans="1:26">
      <c r="A102" s="23" t="s">
        <v>566</v>
      </c>
      <c r="B102" s="23" t="s">
        <v>573</v>
      </c>
      <c r="C102" s="23" t="s">
        <v>461</v>
      </c>
      <c r="D102" s="23" t="s">
        <v>124</v>
      </c>
      <c r="E102" s="23" t="s">
        <v>455</v>
      </c>
      <c r="F102" s="23" t="s">
        <v>456</v>
      </c>
      <c r="G102" s="23" t="s">
        <v>457</v>
      </c>
      <c r="H102" s="127">
        <v>1.3566</v>
      </c>
      <c r="I102" s="127">
        <v>1.3566</v>
      </c>
      <c r="J102" s="127"/>
      <c r="K102" s="127"/>
      <c r="L102" s="127"/>
      <c r="M102" s="127">
        <v>1.3566</v>
      </c>
      <c r="N102" s="127"/>
      <c r="O102" s="123"/>
      <c r="P102" s="123"/>
      <c r="Q102" s="127"/>
      <c r="R102" s="127"/>
      <c r="S102" s="127"/>
      <c r="T102" s="127"/>
      <c r="U102" s="127"/>
      <c r="V102" s="127"/>
      <c r="W102" s="127"/>
      <c r="X102" s="127"/>
      <c r="Y102" s="123"/>
      <c r="Z102" s="123"/>
    </row>
    <row r="103" ht="27.75" customHeight="1" spans="1:26">
      <c r="A103" s="23" t="s">
        <v>566</v>
      </c>
      <c r="B103" s="23" t="s">
        <v>574</v>
      </c>
      <c r="C103" s="23" t="s">
        <v>463</v>
      </c>
      <c r="D103" s="23" t="s">
        <v>154</v>
      </c>
      <c r="E103" s="23" t="s">
        <v>464</v>
      </c>
      <c r="F103" s="23" t="s">
        <v>465</v>
      </c>
      <c r="G103" s="23" t="s">
        <v>464</v>
      </c>
      <c r="H103" s="127">
        <v>61.976112</v>
      </c>
      <c r="I103" s="127">
        <v>61.976112</v>
      </c>
      <c r="J103" s="127"/>
      <c r="K103" s="127"/>
      <c r="L103" s="127"/>
      <c r="M103" s="127">
        <v>61.976112</v>
      </c>
      <c r="N103" s="127"/>
      <c r="O103" s="123"/>
      <c r="P103" s="123"/>
      <c r="Q103" s="127"/>
      <c r="R103" s="127"/>
      <c r="S103" s="127"/>
      <c r="T103" s="127"/>
      <c r="U103" s="127"/>
      <c r="V103" s="127"/>
      <c r="W103" s="127"/>
      <c r="X103" s="127"/>
      <c r="Y103" s="123"/>
      <c r="Z103" s="123"/>
    </row>
    <row r="104" ht="27.75" customHeight="1" spans="1:26">
      <c r="A104" s="23" t="s">
        <v>566</v>
      </c>
      <c r="B104" s="23" t="s">
        <v>575</v>
      </c>
      <c r="C104" s="23" t="s">
        <v>467</v>
      </c>
      <c r="D104" s="23" t="s">
        <v>136</v>
      </c>
      <c r="E104" s="23" t="s">
        <v>509</v>
      </c>
      <c r="F104" s="23" t="s">
        <v>470</v>
      </c>
      <c r="G104" s="23" t="s">
        <v>471</v>
      </c>
      <c r="H104" s="127">
        <v>6</v>
      </c>
      <c r="I104" s="127">
        <v>6</v>
      </c>
      <c r="J104" s="127"/>
      <c r="K104" s="127"/>
      <c r="L104" s="127"/>
      <c r="M104" s="127">
        <v>6</v>
      </c>
      <c r="N104" s="127"/>
      <c r="O104" s="123"/>
      <c r="P104" s="123"/>
      <c r="Q104" s="127"/>
      <c r="R104" s="127"/>
      <c r="S104" s="127"/>
      <c r="T104" s="127"/>
      <c r="U104" s="127"/>
      <c r="V104" s="127"/>
      <c r="W104" s="127"/>
      <c r="X104" s="127"/>
      <c r="Y104" s="123"/>
      <c r="Z104" s="123"/>
    </row>
    <row r="105" ht="27.75" customHeight="1" spans="1:26">
      <c r="A105" s="23" t="s">
        <v>566</v>
      </c>
      <c r="B105" s="23" t="s">
        <v>575</v>
      </c>
      <c r="C105" s="23" t="s">
        <v>467</v>
      </c>
      <c r="D105" s="23" t="s">
        <v>136</v>
      </c>
      <c r="E105" s="23" t="s">
        <v>509</v>
      </c>
      <c r="F105" s="23" t="s">
        <v>472</v>
      </c>
      <c r="G105" s="23" t="s">
        <v>473</v>
      </c>
      <c r="H105" s="127">
        <v>2</v>
      </c>
      <c r="I105" s="127">
        <v>2</v>
      </c>
      <c r="J105" s="127"/>
      <c r="K105" s="127"/>
      <c r="L105" s="127"/>
      <c r="M105" s="127">
        <v>2</v>
      </c>
      <c r="N105" s="127"/>
      <c r="O105" s="123"/>
      <c r="P105" s="123"/>
      <c r="Q105" s="127"/>
      <c r="R105" s="127"/>
      <c r="S105" s="127"/>
      <c r="T105" s="127"/>
      <c r="U105" s="127"/>
      <c r="V105" s="127"/>
      <c r="W105" s="127"/>
      <c r="X105" s="127"/>
      <c r="Y105" s="123"/>
      <c r="Z105" s="123"/>
    </row>
    <row r="106" ht="27.75" customHeight="1" spans="1:26">
      <c r="A106" s="23" t="s">
        <v>566</v>
      </c>
      <c r="B106" s="23" t="s">
        <v>575</v>
      </c>
      <c r="C106" s="23" t="s">
        <v>467</v>
      </c>
      <c r="D106" s="23" t="s">
        <v>136</v>
      </c>
      <c r="E106" s="23" t="s">
        <v>509</v>
      </c>
      <c r="F106" s="23" t="s">
        <v>576</v>
      </c>
      <c r="G106" s="23" t="s">
        <v>577</v>
      </c>
      <c r="H106" s="127">
        <v>4</v>
      </c>
      <c r="I106" s="127">
        <v>4</v>
      </c>
      <c r="J106" s="127"/>
      <c r="K106" s="127"/>
      <c r="L106" s="127"/>
      <c r="M106" s="127">
        <v>4</v>
      </c>
      <c r="N106" s="127"/>
      <c r="O106" s="123"/>
      <c r="P106" s="123"/>
      <c r="Q106" s="127"/>
      <c r="R106" s="127"/>
      <c r="S106" s="127"/>
      <c r="T106" s="127"/>
      <c r="U106" s="127"/>
      <c r="V106" s="127"/>
      <c r="W106" s="127"/>
      <c r="X106" s="127"/>
      <c r="Y106" s="123"/>
      <c r="Z106" s="123"/>
    </row>
    <row r="107" ht="27.75" customHeight="1" spans="1:26">
      <c r="A107" s="23" t="s">
        <v>566</v>
      </c>
      <c r="B107" s="23" t="s">
        <v>575</v>
      </c>
      <c r="C107" s="23" t="s">
        <v>467</v>
      </c>
      <c r="D107" s="23" t="s">
        <v>136</v>
      </c>
      <c r="E107" s="23" t="s">
        <v>509</v>
      </c>
      <c r="F107" s="23" t="s">
        <v>578</v>
      </c>
      <c r="G107" s="23" t="s">
        <v>579</v>
      </c>
      <c r="H107" s="127">
        <v>3</v>
      </c>
      <c r="I107" s="127">
        <v>3</v>
      </c>
      <c r="J107" s="127"/>
      <c r="K107" s="127"/>
      <c r="L107" s="127"/>
      <c r="M107" s="127">
        <v>3</v>
      </c>
      <c r="N107" s="127"/>
      <c r="O107" s="123"/>
      <c r="P107" s="123"/>
      <c r="Q107" s="127"/>
      <c r="R107" s="127"/>
      <c r="S107" s="127"/>
      <c r="T107" s="127"/>
      <c r="U107" s="127"/>
      <c r="V107" s="127"/>
      <c r="W107" s="127"/>
      <c r="X107" s="127"/>
      <c r="Y107" s="123"/>
      <c r="Z107" s="123"/>
    </row>
    <row r="108" ht="27.75" customHeight="1" spans="1:26">
      <c r="A108" s="23" t="s">
        <v>566</v>
      </c>
      <c r="B108" s="23" t="s">
        <v>575</v>
      </c>
      <c r="C108" s="23" t="s">
        <v>467</v>
      </c>
      <c r="D108" s="23" t="s">
        <v>136</v>
      </c>
      <c r="E108" s="23" t="s">
        <v>509</v>
      </c>
      <c r="F108" s="23" t="s">
        <v>468</v>
      </c>
      <c r="G108" s="23" t="s">
        <v>469</v>
      </c>
      <c r="H108" s="127">
        <v>26.42475</v>
      </c>
      <c r="I108" s="127">
        <v>26.42475</v>
      </c>
      <c r="J108" s="127"/>
      <c r="K108" s="127"/>
      <c r="L108" s="127"/>
      <c r="M108" s="127">
        <v>26.42475</v>
      </c>
      <c r="N108" s="127"/>
      <c r="O108" s="123"/>
      <c r="P108" s="123"/>
      <c r="Q108" s="127"/>
      <c r="R108" s="127"/>
      <c r="S108" s="127"/>
      <c r="T108" s="127"/>
      <c r="U108" s="127"/>
      <c r="V108" s="127"/>
      <c r="W108" s="127"/>
      <c r="X108" s="127"/>
      <c r="Y108" s="123"/>
      <c r="Z108" s="123"/>
    </row>
    <row r="109" ht="27.75" customHeight="1" spans="1:26">
      <c r="A109" s="23" t="s">
        <v>566</v>
      </c>
      <c r="B109" s="23" t="s">
        <v>580</v>
      </c>
      <c r="C109" s="23" t="s">
        <v>483</v>
      </c>
      <c r="D109" s="23" t="s">
        <v>136</v>
      </c>
      <c r="E109" s="23" t="s">
        <v>509</v>
      </c>
      <c r="F109" s="23" t="s">
        <v>484</v>
      </c>
      <c r="G109" s="23" t="s">
        <v>483</v>
      </c>
      <c r="H109" s="127">
        <v>3.068028</v>
      </c>
      <c r="I109" s="127">
        <v>3.068028</v>
      </c>
      <c r="J109" s="127"/>
      <c r="K109" s="127"/>
      <c r="L109" s="127"/>
      <c r="M109" s="127">
        <v>3.068028</v>
      </c>
      <c r="N109" s="127"/>
      <c r="O109" s="123"/>
      <c r="P109" s="123"/>
      <c r="Q109" s="127"/>
      <c r="R109" s="127"/>
      <c r="S109" s="127"/>
      <c r="T109" s="127"/>
      <c r="U109" s="127"/>
      <c r="V109" s="127"/>
      <c r="W109" s="127"/>
      <c r="X109" s="127"/>
      <c r="Y109" s="123"/>
      <c r="Z109" s="123"/>
    </row>
    <row r="110" ht="27.75" customHeight="1" spans="1:26">
      <c r="A110" s="23" t="s">
        <v>566</v>
      </c>
      <c r="B110" s="23" t="s">
        <v>581</v>
      </c>
      <c r="C110" s="23" t="s">
        <v>486</v>
      </c>
      <c r="D110" s="23" t="s">
        <v>136</v>
      </c>
      <c r="E110" s="23" t="s">
        <v>509</v>
      </c>
      <c r="F110" s="23" t="s">
        <v>487</v>
      </c>
      <c r="G110" s="23" t="s">
        <v>486</v>
      </c>
      <c r="H110" s="127">
        <v>8.271177</v>
      </c>
      <c r="I110" s="127">
        <v>8.271177</v>
      </c>
      <c r="J110" s="127"/>
      <c r="K110" s="127"/>
      <c r="L110" s="127"/>
      <c r="M110" s="127">
        <v>8.271177</v>
      </c>
      <c r="N110" s="127"/>
      <c r="O110" s="123"/>
      <c r="P110" s="123"/>
      <c r="Q110" s="127"/>
      <c r="R110" s="127"/>
      <c r="S110" s="127"/>
      <c r="T110" s="127"/>
      <c r="U110" s="127"/>
      <c r="V110" s="127"/>
      <c r="W110" s="127"/>
      <c r="X110" s="127"/>
      <c r="Y110" s="123"/>
      <c r="Z110" s="123"/>
    </row>
    <row r="111" ht="27.75" customHeight="1" spans="1:26">
      <c r="A111" s="23" t="s">
        <v>566</v>
      </c>
      <c r="B111" s="23" t="s">
        <v>582</v>
      </c>
      <c r="C111" s="23" t="s">
        <v>489</v>
      </c>
      <c r="D111" s="23" t="s">
        <v>136</v>
      </c>
      <c r="E111" s="23" t="s">
        <v>509</v>
      </c>
      <c r="F111" s="23" t="s">
        <v>490</v>
      </c>
      <c r="G111" s="23" t="s">
        <v>489</v>
      </c>
      <c r="H111" s="127">
        <v>8.982371</v>
      </c>
      <c r="I111" s="127">
        <v>8.982371</v>
      </c>
      <c r="J111" s="127"/>
      <c r="K111" s="127"/>
      <c r="L111" s="127"/>
      <c r="M111" s="127">
        <v>8.982371</v>
      </c>
      <c r="N111" s="127"/>
      <c r="O111" s="123"/>
      <c r="P111" s="123"/>
      <c r="Q111" s="127"/>
      <c r="R111" s="127"/>
      <c r="S111" s="127"/>
      <c r="T111" s="127"/>
      <c r="U111" s="127"/>
      <c r="V111" s="127"/>
      <c r="W111" s="127"/>
      <c r="X111" s="127"/>
      <c r="Y111" s="123"/>
      <c r="Z111" s="123"/>
    </row>
    <row r="112" ht="21" customHeight="1" spans="1:26">
      <c r="A112" s="181" t="s">
        <v>80</v>
      </c>
      <c r="B112" s="123"/>
      <c r="C112" s="123"/>
      <c r="D112" s="123"/>
      <c r="E112" s="123"/>
      <c r="F112" s="123"/>
      <c r="G112" s="123"/>
      <c r="H112" s="127">
        <v>5677.352216</v>
      </c>
      <c r="I112" s="127">
        <v>5677.352216</v>
      </c>
      <c r="J112" s="127"/>
      <c r="K112" s="127"/>
      <c r="L112" s="127"/>
      <c r="M112" s="127">
        <v>5677.352216</v>
      </c>
      <c r="N112" s="127"/>
      <c r="O112" s="123"/>
      <c r="P112" s="123"/>
      <c r="Q112" s="127"/>
      <c r="R112" s="127"/>
      <c r="S112" s="127"/>
      <c r="T112" s="127"/>
      <c r="U112" s="127"/>
      <c r="V112" s="127"/>
      <c r="W112" s="127"/>
      <c r="X112" s="127"/>
      <c r="Y112" s="123"/>
      <c r="Z112" s="123"/>
    </row>
    <row r="113" ht="27.75" customHeight="1" spans="1:26">
      <c r="A113" s="23" t="s">
        <v>583</v>
      </c>
      <c r="B113" s="23" t="s">
        <v>584</v>
      </c>
      <c r="C113" s="23" t="s">
        <v>433</v>
      </c>
      <c r="D113" s="23" t="s">
        <v>134</v>
      </c>
      <c r="E113" s="23" t="s">
        <v>585</v>
      </c>
      <c r="F113" s="23" t="s">
        <v>435</v>
      </c>
      <c r="G113" s="23" t="s">
        <v>436</v>
      </c>
      <c r="H113" s="127">
        <v>1014.948</v>
      </c>
      <c r="I113" s="127">
        <v>1014.948</v>
      </c>
      <c r="J113" s="127"/>
      <c r="K113" s="127"/>
      <c r="L113" s="127"/>
      <c r="M113" s="127">
        <v>1014.948</v>
      </c>
      <c r="N113" s="127"/>
      <c r="O113" s="123"/>
      <c r="P113" s="123"/>
      <c r="Q113" s="127"/>
      <c r="R113" s="127"/>
      <c r="S113" s="127"/>
      <c r="T113" s="127"/>
      <c r="U113" s="127"/>
      <c r="V113" s="127"/>
      <c r="W113" s="127"/>
      <c r="X113" s="127"/>
      <c r="Y113" s="123"/>
      <c r="Z113" s="123"/>
    </row>
    <row r="114" ht="27.75" customHeight="1" spans="1:26">
      <c r="A114" s="23" t="s">
        <v>583</v>
      </c>
      <c r="B114" s="23" t="s">
        <v>584</v>
      </c>
      <c r="C114" s="23" t="s">
        <v>433</v>
      </c>
      <c r="D114" s="23" t="s">
        <v>134</v>
      </c>
      <c r="E114" s="23" t="s">
        <v>585</v>
      </c>
      <c r="F114" s="23" t="s">
        <v>437</v>
      </c>
      <c r="G114" s="23" t="s">
        <v>438</v>
      </c>
      <c r="H114" s="127">
        <v>1468.7772</v>
      </c>
      <c r="I114" s="127">
        <v>1468.7772</v>
      </c>
      <c r="J114" s="127"/>
      <c r="K114" s="127"/>
      <c r="L114" s="127"/>
      <c r="M114" s="127">
        <v>1468.7772</v>
      </c>
      <c r="N114" s="127"/>
      <c r="O114" s="123"/>
      <c r="P114" s="123"/>
      <c r="Q114" s="127"/>
      <c r="R114" s="127"/>
      <c r="S114" s="127"/>
      <c r="T114" s="127"/>
      <c r="U114" s="127"/>
      <c r="V114" s="127"/>
      <c r="W114" s="127"/>
      <c r="X114" s="127"/>
      <c r="Y114" s="123"/>
      <c r="Z114" s="123"/>
    </row>
    <row r="115" ht="27.75" customHeight="1" spans="1:26">
      <c r="A115" s="23" t="s">
        <v>583</v>
      </c>
      <c r="B115" s="23" t="s">
        <v>586</v>
      </c>
      <c r="C115" s="23" t="s">
        <v>440</v>
      </c>
      <c r="D115" s="23" t="s">
        <v>134</v>
      </c>
      <c r="E115" s="23" t="s">
        <v>585</v>
      </c>
      <c r="F115" s="23" t="s">
        <v>441</v>
      </c>
      <c r="G115" s="23" t="s">
        <v>442</v>
      </c>
      <c r="H115" s="127">
        <v>376.344</v>
      </c>
      <c r="I115" s="127">
        <v>376.344</v>
      </c>
      <c r="J115" s="127"/>
      <c r="K115" s="127"/>
      <c r="L115" s="127"/>
      <c r="M115" s="127">
        <v>376.344</v>
      </c>
      <c r="N115" s="127"/>
      <c r="O115" s="123"/>
      <c r="P115" s="123"/>
      <c r="Q115" s="127"/>
      <c r="R115" s="127"/>
      <c r="S115" s="127"/>
      <c r="T115" s="127"/>
      <c r="U115" s="127"/>
      <c r="V115" s="127"/>
      <c r="W115" s="127"/>
      <c r="X115" s="127"/>
      <c r="Y115" s="123"/>
      <c r="Z115" s="123"/>
    </row>
    <row r="116" ht="27.75" customHeight="1" spans="1:26">
      <c r="A116" s="23" t="s">
        <v>583</v>
      </c>
      <c r="B116" s="23" t="s">
        <v>584</v>
      </c>
      <c r="C116" s="23" t="s">
        <v>433</v>
      </c>
      <c r="D116" s="23" t="s">
        <v>134</v>
      </c>
      <c r="E116" s="23" t="s">
        <v>585</v>
      </c>
      <c r="F116" s="23" t="s">
        <v>441</v>
      </c>
      <c r="G116" s="23" t="s">
        <v>442</v>
      </c>
      <c r="H116" s="127">
        <v>84.579</v>
      </c>
      <c r="I116" s="127">
        <v>84.579</v>
      </c>
      <c r="J116" s="127"/>
      <c r="K116" s="127"/>
      <c r="L116" s="127"/>
      <c r="M116" s="127">
        <v>84.579</v>
      </c>
      <c r="N116" s="127"/>
      <c r="O116" s="123"/>
      <c r="P116" s="123"/>
      <c r="Q116" s="127"/>
      <c r="R116" s="127"/>
      <c r="S116" s="127"/>
      <c r="T116" s="127"/>
      <c r="U116" s="127"/>
      <c r="V116" s="127"/>
      <c r="W116" s="127"/>
      <c r="X116" s="127"/>
      <c r="Y116" s="123"/>
      <c r="Z116" s="123"/>
    </row>
    <row r="117" ht="27.75" customHeight="1" spans="1:26">
      <c r="A117" s="23" t="s">
        <v>583</v>
      </c>
      <c r="B117" s="23" t="s">
        <v>587</v>
      </c>
      <c r="C117" s="23" t="s">
        <v>444</v>
      </c>
      <c r="D117" s="23" t="s">
        <v>102</v>
      </c>
      <c r="E117" s="23" t="s">
        <v>445</v>
      </c>
      <c r="F117" s="23" t="s">
        <v>446</v>
      </c>
      <c r="G117" s="23" t="s">
        <v>447</v>
      </c>
      <c r="H117" s="127">
        <v>426.724704</v>
      </c>
      <c r="I117" s="127">
        <v>426.724704</v>
      </c>
      <c r="J117" s="127"/>
      <c r="K117" s="127"/>
      <c r="L117" s="127"/>
      <c r="M117" s="127">
        <v>426.724704</v>
      </c>
      <c r="N117" s="127"/>
      <c r="O117" s="123"/>
      <c r="P117" s="123"/>
      <c r="Q117" s="127"/>
      <c r="R117" s="127"/>
      <c r="S117" s="127"/>
      <c r="T117" s="127"/>
      <c r="U117" s="127"/>
      <c r="V117" s="127"/>
      <c r="W117" s="127"/>
      <c r="X117" s="127"/>
      <c r="Y117" s="123"/>
      <c r="Z117" s="123"/>
    </row>
    <row r="118" ht="27.75" customHeight="1" spans="1:26">
      <c r="A118" s="23" t="s">
        <v>583</v>
      </c>
      <c r="B118" s="23" t="s">
        <v>588</v>
      </c>
      <c r="C118" s="23" t="s">
        <v>449</v>
      </c>
      <c r="D118" s="23" t="s">
        <v>118</v>
      </c>
      <c r="E118" s="23" t="s">
        <v>450</v>
      </c>
      <c r="F118" s="23" t="s">
        <v>451</v>
      </c>
      <c r="G118" s="23" t="s">
        <v>452</v>
      </c>
      <c r="H118" s="127">
        <v>150.015235</v>
      </c>
      <c r="I118" s="127">
        <v>150.015235</v>
      </c>
      <c r="J118" s="127"/>
      <c r="K118" s="127"/>
      <c r="L118" s="127"/>
      <c r="M118" s="127">
        <v>150.015235</v>
      </c>
      <c r="N118" s="127"/>
      <c r="O118" s="123"/>
      <c r="P118" s="123"/>
      <c r="Q118" s="127"/>
      <c r="R118" s="127"/>
      <c r="S118" s="127"/>
      <c r="T118" s="127"/>
      <c r="U118" s="127"/>
      <c r="V118" s="127"/>
      <c r="W118" s="127"/>
      <c r="X118" s="127"/>
      <c r="Y118" s="123"/>
      <c r="Z118" s="123"/>
    </row>
    <row r="119" ht="27.75" customHeight="1" spans="1:26">
      <c r="A119" s="23" t="s">
        <v>583</v>
      </c>
      <c r="B119" s="23" t="s">
        <v>589</v>
      </c>
      <c r="C119" s="23" t="s">
        <v>454</v>
      </c>
      <c r="D119" s="23" t="s">
        <v>124</v>
      </c>
      <c r="E119" s="23" t="s">
        <v>455</v>
      </c>
      <c r="F119" s="23" t="s">
        <v>456</v>
      </c>
      <c r="G119" s="23" t="s">
        <v>457</v>
      </c>
      <c r="H119" s="127">
        <v>8.824426</v>
      </c>
      <c r="I119" s="127">
        <v>8.824426</v>
      </c>
      <c r="J119" s="127"/>
      <c r="K119" s="127"/>
      <c r="L119" s="127"/>
      <c r="M119" s="127">
        <v>8.824426</v>
      </c>
      <c r="N119" s="127"/>
      <c r="O119" s="123"/>
      <c r="P119" s="123"/>
      <c r="Q119" s="127"/>
      <c r="R119" s="127"/>
      <c r="S119" s="127"/>
      <c r="T119" s="127"/>
      <c r="U119" s="127"/>
      <c r="V119" s="127"/>
      <c r="W119" s="127"/>
      <c r="X119" s="127"/>
      <c r="Y119" s="123"/>
      <c r="Z119" s="123"/>
    </row>
    <row r="120" ht="27.75" customHeight="1" spans="1:26">
      <c r="A120" s="23" t="s">
        <v>583</v>
      </c>
      <c r="B120" s="23" t="s">
        <v>590</v>
      </c>
      <c r="C120" s="23" t="s">
        <v>459</v>
      </c>
      <c r="D120" s="23" t="s">
        <v>124</v>
      </c>
      <c r="E120" s="23" t="s">
        <v>455</v>
      </c>
      <c r="F120" s="23" t="s">
        <v>456</v>
      </c>
      <c r="G120" s="23" t="s">
        <v>457</v>
      </c>
      <c r="H120" s="127">
        <v>11.030532</v>
      </c>
      <c r="I120" s="127">
        <v>11.030532</v>
      </c>
      <c r="J120" s="127"/>
      <c r="K120" s="127"/>
      <c r="L120" s="127"/>
      <c r="M120" s="127">
        <v>11.030532</v>
      </c>
      <c r="N120" s="127"/>
      <c r="O120" s="123"/>
      <c r="P120" s="123"/>
      <c r="Q120" s="127"/>
      <c r="R120" s="127"/>
      <c r="S120" s="127"/>
      <c r="T120" s="127"/>
      <c r="U120" s="127"/>
      <c r="V120" s="127"/>
      <c r="W120" s="127"/>
      <c r="X120" s="127"/>
      <c r="Y120" s="123"/>
      <c r="Z120" s="123"/>
    </row>
    <row r="121" ht="27.75" customHeight="1" spans="1:26">
      <c r="A121" s="23" t="s">
        <v>583</v>
      </c>
      <c r="B121" s="23" t="s">
        <v>591</v>
      </c>
      <c r="C121" s="23" t="s">
        <v>461</v>
      </c>
      <c r="D121" s="23" t="s">
        <v>124</v>
      </c>
      <c r="E121" s="23" t="s">
        <v>455</v>
      </c>
      <c r="F121" s="23" t="s">
        <v>456</v>
      </c>
      <c r="G121" s="23" t="s">
        <v>457</v>
      </c>
      <c r="H121" s="127">
        <v>9.3366</v>
      </c>
      <c r="I121" s="127">
        <v>9.3366</v>
      </c>
      <c r="J121" s="127"/>
      <c r="K121" s="127"/>
      <c r="L121" s="127"/>
      <c r="M121" s="127">
        <v>9.3366</v>
      </c>
      <c r="N121" s="127"/>
      <c r="O121" s="123"/>
      <c r="P121" s="123"/>
      <c r="Q121" s="127"/>
      <c r="R121" s="127"/>
      <c r="S121" s="127"/>
      <c r="T121" s="127"/>
      <c r="U121" s="127"/>
      <c r="V121" s="127"/>
      <c r="W121" s="127"/>
      <c r="X121" s="127"/>
      <c r="Y121" s="123"/>
      <c r="Z121" s="123"/>
    </row>
    <row r="122" ht="27.75" customHeight="1" spans="1:26">
      <c r="A122" s="23" t="s">
        <v>583</v>
      </c>
      <c r="B122" s="23" t="s">
        <v>592</v>
      </c>
      <c r="C122" s="23" t="s">
        <v>463</v>
      </c>
      <c r="D122" s="23" t="s">
        <v>154</v>
      </c>
      <c r="E122" s="23" t="s">
        <v>464</v>
      </c>
      <c r="F122" s="23" t="s">
        <v>465</v>
      </c>
      <c r="G122" s="23" t="s">
        <v>464</v>
      </c>
      <c r="H122" s="127">
        <v>384.796843</v>
      </c>
      <c r="I122" s="127">
        <v>384.796843</v>
      </c>
      <c r="J122" s="127"/>
      <c r="K122" s="127"/>
      <c r="L122" s="127"/>
      <c r="M122" s="127">
        <v>384.796843</v>
      </c>
      <c r="N122" s="127"/>
      <c r="O122" s="123"/>
      <c r="P122" s="123"/>
      <c r="Q122" s="127"/>
      <c r="R122" s="127"/>
      <c r="S122" s="127"/>
      <c r="T122" s="127"/>
      <c r="U122" s="127"/>
      <c r="V122" s="127"/>
      <c r="W122" s="127"/>
      <c r="X122" s="127"/>
      <c r="Y122" s="123"/>
      <c r="Z122" s="123"/>
    </row>
    <row r="123" ht="27.75" customHeight="1" spans="1:26">
      <c r="A123" s="23" t="s">
        <v>583</v>
      </c>
      <c r="B123" s="23" t="s">
        <v>593</v>
      </c>
      <c r="C123" s="23" t="s">
        <v>408</v>
      </c>
      <c r="D123" s="23" t="s">
        <v>134</v>
      </c>
      <c r="E123" s="23" t="s">
        <v>585</v>
      </c>
      <c r="F123" s="23" t="s">
        <v>475</v>
      </c>
      <c r="G123" s="23" t="s">
        <v>408</v>
      </c>
      <c r="H123" s="127">
        <v>3.5</v>
      </c>
      <c r="I123" s="127">
        <v>3.5</v>
      </c>
      <c r="J123" s="127"/>
      <c r="K123" s="127"/>
      <c r="L123" s="127"/>
      <c r="M123" s="127">
        <v>3.5</v>
      </c>
      <c r="N123" s="127"/>
      <c r="O123" s="123"/>
      <c r="P123" s="123"/>
      <c r="Q123" s="127"/>
      <c r="R123" s="127"/>
      <c r="S123" s="127"/>
      <c r="T123" s="127"/>
      <c r="U123" s="127"/>
      <c r="V123" s="127"/>
      <c r="W123" s="127"/>
      <c r="X123" s="127"/>
      <c r="Y123" s="123"/>
      <c r="Z123" s="123"/>
    </row>
    <row r="124" ht="27.75" customHeight="1" spans="1:26">
      <c r="A124" s="23" t="s">
        <v>583</v>
      </c>
      <c r="B124" s="23" t="s">
        <v>594</v>
      </c>
      <c r="C124" s="23" t="s">
        <v>467</v>
      </c>
      <c r="D124" s="23" t="s">
        <v>134</v>
      </c>
      <c r="E124" s="23" t="s">
        <v>585</v>
      </c>
      <c r="F124" s="23" t="s">
        <v>468</v>
      </c>
      <c r="G124" s="23" t="s">
        <v>469</v>
      </c>
      <c r="H124" s="127">
        <v>188.191</v>
      </c>
      <c r="I124" s="127">
        <v>188.191</v>
      </c>
      <c r="J124" s="127"/>
      <c r="K124" s="127"/>
      <c r="L124" s="127"/>
      <c r="M124" s="127">
        <v>188.191</v>
      </c>
      <c r="N124" s="127"/>
      <c r="O124" s="123"/>
      <c r="P124" s="123"/>
      <c r="Q124" s="127"/>
      <c r="R124" s="127"/>
      <c r="S124" s="127"/>
      <c r="T124" s="127"/>
      <c r="U124" s="127"/>
      <c r="V124" s="127"/>
      <c r="W124" s="127"/>
      <c r="X124" s="127"/>
      <c r="Y124" s="123"/>
      <c r="Z124" s="123"/>
    </row>
    <row r="125" ht="27.75" customHeight="1" spans="1:26">
      <c r="A125" s="23" t="s">
        <v>583</v>
      </c>
      <c r="B125" s="23" t="s">
        <v>595</v>
      </c>
      <c r="C125" s="23" t="s">
        <v>535</v>
      </c>
      <c r="D125" s="23" t="s">
        <v>100</v>
      </c>
      <c r="E125" s="23" t="s">
        <v>520</v>
      </c>
      <c r="F125" s="23" t="s">
        <v>468</v>
      </c>
      <c r="G125" s="23" t="s">
        <v>469</v>
      </c>
      <c r="H125" s="127">
        <v>0.1</v>
      </c>
      <c r="I125" s="127">
        <v>0.1</v>
      </c>
      <c r="J125" s="127"/>
      <c r="K125" s="127"/>
      <c r="L125" s="127"/>
      <c r="M125" s="127">
        <v>0.1</v>
      </c>
      <c r="N125" s="127"/>
      <c r="O125" s="123"/>
      <c r="P125" s="123"/>
      <c r="Q125" s="127"/>
      <c r="R125" s="127"/>
      <c r="S125" s="127"/>
      <c r="T125" s="127"/>
      <c r="U125" s="127"/>
      <c r="V125" s="127"/>
      <c r="W125" s="127"/>
      <c r="X125" s="127"/>
      <c r="Y125" s="123"/>
      <c r="Z125" s="123"/>
    </row>
    <row r="126" ht="27.75" customHeight="1" spans="1:26">
      <c r="A126" s="23" t="s">
        <v>583</v>
      </c>
      <c r="B126" s="23" t="s">
        <v>596</v>
      </c>
      <c r="C126" s="23" t="s">
        <v>477</v>
      </c>
      <c r="D126" s="23" t="s">
        <v>100</v>
      </c>
      <c r="E126" s="23" t="s">
        <v>520</v>
      </c>
      <c r="F126" s="23" t="s">
        <v>468</v>
      </c>
      <c r="G126" s="23" t="s">
        <v>469</v>
      </c>
      <c r="H126" s="127">
        <v>5.604525</v>
      </c>
      <c r="I126" s="127">
        <v>5.604525</v>
      </c>
      <c r="J126" s="127"/>
      <c r="K126" s="127"/>
      <c r="L126" s="127"/>
      <c r="M126" s="127">
        <v>5.604525</v>
      </c>
      <c r="N126" s="127"/>
      <c r="O126" s="123"/>
      <c r="P126" s="123"/>
      <c r="Q126" s="127"/>
      <c r="R126" s="127"/>
      <c r="S126" s="127"/>
      <c r="T126" s="127"/>
      <c r="U126" s="127"/>
      <c r="V126" s="127"/>
      <c r="W126" s="127"/>
      <c r="X126" s="127"/>
      <c r="Y126" s="123"/>
      <c r="Z126" s="123"/>
    </row>
    <row r="127" ht="27.75" customHeight="1" spans="1:26">
      <c r="A127" s="23" t="s">
        <v>583</v>
      </c>
      <c r="B127" s="23" t="s">
        <v>597</v>
      </c>
      <c r="C127" s="23" t="s">
        <v>483</v>
      </c>
      <c r="D127" s="23" t="s">
        <v>134</v>
      </c>
      <c r="E127" s="23" t="s">
        <v>585</v>
      </c>
      <c r="F127" s="23" t="s">
        <v>484</v>
      </c>
      <c r="G127" s="23" t="s">
        <v>483</v>
      </c>
      <c r="H127" s="127">
        <v>16.47711</v>
      </c>
      <c r="I127" s="127">
        <v>16.47711</v>
      </c>
      <c r="J127" s="127"/>
      <c r="K127" s="127"/>
      <c r="L127" s="127"/>
      <c r="M127" s="127">
        <v>16.47711</v>
      </c>
      <c r="N127" s="127"/>
      <c r="O127" s="123"/>
      <c r="P127" s="123"/>
      <c r="Q127" s="127"/>
      <c r="R127" s="127"/>
      <c r="S127" s="127"/>
      <c r="T127" s="127"/>
      <c r="U127" s="127"/>
      <c r="V127" s="127"/>
      <c r="W127" s="127"/>
      <c r="X127" s="127"/>
      <c r="Y127" s="123"/>
      <c r="Z127" s="123"/>
    </row>
    <row r="128" ht="27.75" customHeight="1" spans="1:26">
      <c r="A128" s="23" t="s">
        <v>583</v>
      </c>
      <c r="B128" s="23" t="s">
        <v>598</v>
      </c>
      <c r="C128" s="23" t="s">
        <v>486</v>
      </c>
      <c r="D128" s="23" t="s">
        <v>134</v>
      </c>
      <c r="E128" s="23" t="s">
        <v>585</v>
      </c>
      <c r="F128" s="23" t="s">
        <v>487</v>
      </c>
      <c r="G128" s="23" t="s">
        <v>486</v>
      </c>
      <c r="H128" s="127">
        <v>49.674504</v>
      </c>
      <c r="I128" s="127">
        <v>49.674504</v>
      </c>
      <c r="J128" s="127"/>
      <c r="K128" s="127"/>
      <c r="L128" s="127"/>
      <c r="M128" s="127">
        <v>49.674504</v>
      </c>
      <c r="N128" s="127"/>
      <c r="O128" s="123"/>
      <c r="P128" s="123"/>
      <c r="Q128" s="127"/>
      <c r="R128" s="127"/>
      <c r="S128" s="127"/>
      <c r="T128" s="127"/>
      <c r="U128" s="127"/>
      <c r="V128" s="127"/>
      <c r="W128" s="127"/>
      <c r="X128" s="127"/>
      <c r="Y128" s="123"/>
      <c r="Z128" s="123"/>
    </row>
    <row r="129" ht="27.75" customHeight="1" spans="1:26">
      <c r="A129" s="23" t="s">
        <v>583</v>
      </c>
      <c r="B129" s="23" t="s">
        <v>598</v>
      </c>
      <c r="C129" s="23" t="s">
        <v>486</v>
      </c>
      <c r="D129" s="23" t="s">
        <v>100</v>
      </c>
      <c r="E129" s="23" t="s">
        <v>520</v>
      </c>
      <c r="F129" s="23" t="s">
        <v>487</v>
      </c>
      <c r="G129" s="23" t="s">
        <v>486</v>
      </c>
      <c r="H129" s="127">
        <v>14.563376</v>
      </c>
      <c r="I129" s="127">
        <v>14.563376</v>
      </c>
      <c r="J129" s="127"/>
      <c r="K129" s="127"/>
      <c r="L129" s="127"/>
      <c r="M129" s="127">
        <v>14.563376</v>
      </c>
      <c r="N129" s="127"/>
      <c r="O129" s="123"/>
      <c r="P129" s="123"/>
      <c r="Q129" s="127"/>
      <c r="R129" s="127"/>
      <c r="S129" s="127"/>
      <c r="T129" s="127"/>
      <c r="U129" s="127"/>
      <c r="V129" s="127"/>
      <c r="W129" s="127"/>
      <c r="X129" s="127"/>
      <c r="Y129" s="123"/>
      <c r="Z129" s="123"/>
    </row>
    <row r="130" ht="27.75" customHeight="1" spans="1:26">
      <c r="A130" s="23" t="s">
        <v>583</v>
      </c>
      <c r="B130" s="23" t="s">
        <v>599</v>
      </c>
      <c r="C130" s="23" t="s">
        <v>489</v>
      </c>
      <c r="D130" s="23" t="s">
        <v>134</v>
      </c>
      <c r="E130" s="23" t="s">
        <v>585</v>
      </c>
      <c r="F130" s="23" t="s">
        <v>490</v>
      </c>
      <c r="G130" s="23" t="s">
        <v>489</v>
      </c>
      <c r="H130" s="127">
        <v>55.81553</v>
      </c>
      <c r="I130" s="127">
        <v>55.81553</v>
      </c>
      <c r="J130" s="127"/>
      <c r="K130" s="127"/>
      <c r="L130" s="127"/>
      <c r="M130" s="127">
        <v>55.81553</v>
      </c>
      <c r="N130" s="127"/>
      <c r="O130" s="123"/>
      <c r="P130" s="123"/>
      <c r="Q130" s="127"/>
      <c r="R130" s="127"/>
      <c r="S130" s="127"/>
      <c r="T130" s="127"/>
      <c r="U130" s="127"/>
      <c r="V130" s="127"/>
      <c r="W130" s="127"/>
      <c r="X130" s="127"/>
      <c r="Y130" s="123"/>
      <c r="Z130" s="123"/>
    </row>
    <row r="131" ht="27.75" customHeight="1" spans="1:26">
      <c r="A131" s="23" t="s">
        <v>583</v>
      </c>
      <c r="B131" s="23" t="s">
        <v>599</v>
      </c>
      <c r="C131" s="23" t="s">
        <v>489</v>
      </c>
      <c r="D131" s="23" t="s">
        <v>100</v>
      </c>
      <c r="E131" s="23" t="s">
        <v>520</v>
      </c>
      <c r="F131" s="23" t="s">
        <v>490</v>
      </c>
      <c r="G131" s="23" t="s">
        <v>489</v>
      </c>
      <c r="H131" s="127">
        <v>0.34899</v>
      </c>
      <c r="I131" s="127">
        <v>0.34899</v>
      </c>
      <c r="J131" s="127"/>
      <c r="K131" s="127"/>
      <c r="L131" s="127"/>
      <c r="M131" s="127">
        <v>0.34899</v>
      </c>
      <c r="N131" s="127"/>
      <c r="O131" s="123"/>
      <c r="P131" s="123"/>
      <c r="Q131" s="127"/>
      <c r="R131" s="127"/>
      <c r="S131" s="127"/>
      <c r="T131" s="127"/>
      <c r="U131" s="127"/>
      <c r="V131" s="127"/>
      <c r="W131" s="127"/>
      <c r="X131" s="127"/>
      <c r="Y131" s="123"/>
      <c r="Z131" s="123"/>
    </row>
    <row r="132" ht="27.75" customHeight="1" spans="1:26">
      <c r="A132" s="23" t="s">
        <v>583</v>
      </c>
      <c r="B132" s="23" t="s">
        <v>599</v>
      </c>
      <c r="C132" s="23" t="s">
        <v>489</v>
      </c>
      <c r="D132" s="23" t="s">
        <v>100</v>
      </c>
      <c r="E132" s="23" t="s">
        <v>520</v>
      </c>
      <c r="F132" s="23" t="s">
        <v>490</v>
      </c>
      <c r="G132" s="23" t="s">
        <v>489</v>
      </c>
      <c r="H132" s="127">
        <v>14.85623</v>
      </c>
      <c r="I132" s="127">
        <v>14.85623</v>
      </c>
      <c r="J132" s="127"/>
      <c r="K132" s="127"/>
      <c r="L132" s="127"/>
      <c r="M132" s="127">
        <v>14.85623</v>
      </c>
      <c r="N132" s="127"/>
      <c r="O132" s="123"/>
      <c r="P132" s="123"/>
      <c r="Q132" s="127"/>
      <c r="R132" s="127"/>
      <c r="S132" s="127"/>
      <c r="T132" s="127"/>
      <c r="U132" s="127"/>
      <c r="V132" s="127"/>
      <c r="W132" s="127"/>
      <c r="X132" s="127"/>
      <c r="Y132" s="123"/>
      <c r="Z132" s="123"/>
    </row>
    <row r="133" ht="27.75" customHeight="1" spans="1:26">
      <c r="A133" s="23" t="s">
        <v>583</v>
      </c>
      <c r="B133" s="23" t="s">
        <v>600</v>
      </c>
      <c r="C133" s="23" t="s">
        <v>492</v>
      </c>
      <c r="D133" s="23" t="s">
        <v>134</v>
      </c>
      <c r="E133" s="23" t="s">
        <v>585</v>
      </c>
      <c r="F133" s="23" t="s">
        <v>493</v>
      </c>
      <c r="G133" s="23" t="s">
        <v>492</v>
      </c>
      <c r="H133" s="127">
        <v>4.467375</v>
      </c>
      <c r="I133" s="127">
        <v>4.467375</v>
      </c>
      <c r="J133" s="127"/>
      <c r="K133" s="127"/>
      <c r="L133" s="127"/>
      <c r="M133" s="127">
        <v>4.467375</v>
      </c>
      <c r="N133" s="127"/>
      <c r="O133" s="123"/>
      <c r="P133" s="123"/>
      <c r="Q133" s="127"/>
      <c r="R133" s="127"/>
      <c r="S133" s="127"/>
      <c r="T133" s="127"/>
      <c r="U133" s="127"/>
      <c r="V133" s="127"/>
      <c r="W133" s="127"/>
      <c r="X133" s="127"/>
      <c r="Y133" s="123"/>
      <c r="Z133" s="123"/>
    </row>
    <row r="134" ht="27.75" customHeight="1" spans="1:26">
      <c r="A134" s="23" t="s">
        <v>583</v>
      </c>
      <c r="B134" s="23" t="s">
        <v>600</v>
      </c>
      <c r="C134" s="23" t="s">
        <v>492</v>
      </c>
      <c r="D134" s="23" t="s">
        <v>134</v>
      </c>
      <c r="E134" s="23" t="s">
        <v>585</v>
      </c>
      <c r="F134" s="23" t="s">
        <v>493</v>
      </c>
      <c r="G134" s="23" t="s">
        <v>492</v>
      </c>
      <c r="H134" s="127">
        <v>26.80425</v>
      </c>
      <c r="I134" s="127">
        <v>26.80425</v>
      </c>
      <c r="J134" s="127"/>
      <c r="K134" s="127"/>
      <c r="L134" s="127"/>
      <c r="M134" s="127">
        <v>26.80425</v>
      </c>
      <c r="N134" s="127"/>
      <c r="O134" s="123"/>
      <c r="P134" s="123"/>
      <c r="Q134" s="127"/>
      <c r="R134" s="127"/>
      <c r="S134" s="127"/>
      <c r="T134" s="127"/>
      <c r="U134" s="127"/>
      <c r="V134" s="127"/>
      <c r="W134" s="127"/>
      <c r="X134" s="127"/>
      <c r="Y134" s="123"/>
      <c r="Z134" s="123"/>
    </row>
    <row r="135" ht="27.75" customHeight="1" spans="1:26">
      <c r="A135" s="23" t="s">
        <v>583</v>
      </c>
      <c r="B135" s="23" t="s">
        <v>601</v>
      </c>
      <c r="C135" s="23" t="s">
        <v>495</v>
      </c>
      <c r="D135" s="23" t="s">
        <v>134</v>
      </c>
      <c r="E135" s="23" t="s">
        <v>585</v>
      </c>
      <c r="F135" s="23" t="s">
        <v>496</v>
      </c>
      <c r="G135" s="23" t="s">
        <v>497</v>
      </c>
      <c r="H135" s="127">
        <v>20.748</v>
      </c>
      <c r="I135" s="127">
        <v>20.748</v>
      </c>
      <c r="J135" s="127"/>
      <c r="K135" s="127"/>
      <c r="L135" s="127"/>
      <c r="M135" s="127">
        <v>20.748</v>
      </c>
      <c r="N135" s="127"/>
      <c r="O135" s="123"/>
      <c r="P135" s="123"/>
      <c r="Q135" s="127"/>
      <c r="R135" s="127"/>
      <c r="S135" s="127"/>
      <c r="T135" s="127"/>
      <c r="U135" s="127"/>
      <c r="V135" s="127"/>
      <c r="W135" s="127"/>
      <c r="X135" s="127"/>
      <c r="Y135" s="123"/>
      <c r="Z135" s="123"/>
    </row>
    <row r="136" ht="27.75" customHeight="1" spans="1:26">
      <c r="A136" s="23" t="s">
        <v>583</v>
      </c>
      <c r="B136" s="23" t="s">
        <v>602</v>
      </c>
      <c r="C136" s="23" t="s">
        <v>499</v>
      </c>
      <c r="D136" s="23" t="s">
        <v>134</v>
      </c>
      <c r="E136" s="23" t="s">
        <v>585</v>
      </c>
      <c r="F136" s="23" t="s">
        <v>496</v>
      </c>
      <c r="G136" s="23" t="s">
        <v>497</v>
      </c>
      <c r="H136" s="127">
        <v>207.48</v>
      </c>
      <c r="I136" s="127">
        <v>207.48</v>
      </c>
      <c r="J136" s="127"/>
      <c r="K136" s="127"/>
      <c r="L136" s="127"/>
      <c r="M136" s="127">
        <v>207.48</v>
      </c>
      <c r="N136" s="127"/>
      <c r="O136" s="123"/>
      <c r="P136" s="123"/>
      <c r="Q136" s="127"/>
      <c r="R136" s="127"/>
      <c r="S136" s="127"/>
      <c r="T136" s="127"/>
      <c r="U136" s="127"/>
      <c r="V136" s="127"/>
      <c r="W136" s="127"/>
      <c r="X136" s="127"/>
      <c r="Y136" s="123"/>
      <c r="Z136" s="123"/>
    </row>
    <row r="137" ht="27.75" customHeight="1" spans="1:26">
      <c r="A137" s="23" t="s">
        <v>583</v>
      </c>
      <c r="B137" s="23" t="s">
        <v>603</v>
      </c>
      <c r="C137" s="23" t="s">
        <v>539</v>
      </c>
      <c r="D137" s="23" t="s">
        <v>100</v>
      </c>
      <c r="E137" s="23" t="s">
        <v>520</v>
      </c>
      <c r="F137" s="23" t="s">
        <v>540</v>
      </c>
      <c r="G137" s="23" t="s">
        <v>539</v>
      </c>
      <c r="H137" s="127">
        <v>11.5596</v>
      </c>
      <c r="I137" s="127">
        <v>11.5596</v>
      </c>
      <c r="J137" s="127"/>
      <c r="K137" s="127"/>
      <c r="L137" s="127"/>
      <c r="M137" s="127">
        <v>11.5596</v>
      </c>
      <c r="N137" s="127"/>
      <c r="O137" s="123"/>
      <c r="P137" s="123"/>
      <c r="Q137" s="127"/>
      <c r="R137" s="127"/>
      <c r="S137" s="127"/>
      <c r="T137" s="127"/>
      <c r="U137" s="127"/>
      <c r="V137" s="127"/>
      <c r="W137" s="127"/>
      <c r="X137" s="127"/>
      <c r="Y137" s="123"/>
      <c r="Z137" s="123"/>
    </row>
    <row r="138" ht="27.75" customHeight="1" spans="1:26">
      <c r="A138" s="23" t="s">
        <v>583</v>
      </c>
      <c r="B138" s="23" t="s">
        <v>603</v>
      </c>
      <c r="C138" s="23" t="s">
        <v>539</v>
      </c>
      <c r="D138" s="23" t="s">
        <v>100</v>
      </c>
      <c r="E138" s="23" t="s">
        <v>520</v>
      </c>
      <c r="F138" s="23" t="s">
        <v>604</v>
      </c>
      <c r="G138" s="23" t="s">
        <v>531</v>
      </c>
      <c r="H138" s="127">
        <v>2.4</v>
      </c>
      <c r="I138" s="127">
        <v>2.4</v>
      </c>
      <c r="J138" s="127"/>
      <c r="K138" s="127"/>
      <c r="L138" s="127"/>
      <c r="M138" s="127">
        <v>2.4</v>
      </c>
      <c r="N138" s="127"/>
      <c r="O138" s="123"/>
      <c r="P138" s="123"/>
      <c r="Q138" s="127"/>
      <c r="R138" s="127"/>
      <c r="S138" s="127"/>
      <c r="T138" s="127"/>
      <c r="U138" s="127"/>
      <c r="V138" s="127"/>
      <c r="W138" s="127"/>
      <c r="X138" s="127"/>
      <c r="Y138" s="123"/>
      <c r="Z138" s="123"/>
    </row>
    <row r="139" ht="27.75" customHeight="1" spans="1:26">
      <c r="A139" s="23" t="s">
        <v>583</v>
      </c>
      <c r="B139" s="23" t="s">
        <v>605</v>
      </c>
      <c r="C139" s="23" t="s">
        <v>501</v>
      </c>
      <c r="D139" s="23" t="s">
        <v>122</v>
      </c>
      <c r="E139" s="23" t="s">
        <v>502</v>
      </c>
      <c r="F139" s="23" t="s">
        <v>503</v>
      </c>
      <c r="G139" s="23" t="s">
        <v>504</v>
      </c>
      <c r="H139" s="127">
        <v>99.274788</v>
      </c>
      <c r="I139" s="127">
        <v>99.274788</v>
      </c>
      <c r="J139" s="127"/>
      <c r="K139" s="127"/>
      <c r="L139" s="127"/>
      <c r="M139" s="127">
        <v>99.274788</v>
      </c>
      <c r="N139" s="127"/>
      <c r="O139" s="123"/>
      <c r="P139" s="123"/>
      <c r="Q139" s="127"/>
      <c r="R139" s="127"/>
      <c r="S139" s="127"/>
      <c r="T139" s="127"/>
      <c r="U139" s="127"/>
      <c r="V139" s="188"/>
      <c r="W139" s="188"/>
      <c r="X139" s="188"/>
      <c r="Y139" s="192"/>
      <c r="Z139" s="192"/>
    </row>
    <row r="140" ht="27.75" customHeight="1" spans="1:26">
      <c r="A140" s="23" t="s">
        <v>583</v>
      </c>
      <c r="B140" s="23" t="s">
        <v>606</v>
      </c>
      <c r="C140" s="23" t="s">
        <v>542</v>
      </c>
      <c r="D140" s="23" t="s">
        <v>118</v>
      </c>
      <c r="E140" s="23" t="s">
        <v>450</v>
      </c>
      <c r="F140" s="23" t="s">
        <v>543</v>
      </c>
      <c r="G140" s="23" t="s">
        <v>544</v>
      </c>
      <c r="H140" s="127">
        <v>5</v>
      </c>
      <c r="I140" s="127">
        <v>5</v>
      </c>
      <c r="J140" s="127"/>
      <c r="K140" s="127"/>
      <c r="L140" s="127"/>
      <c r="M140" s="127">
        <v>5</v>
      </c>
      <c r="N140" s="127"/>
      <c r="O140" s="123"/>
      <c r="P140" s="123"/>
      <c r="Q140" s="127"/>
      <c r="R140" s="127"/>
      <c r="S140" s="127"/>
      <c r="T140" s="127"/>
      <c r="U140" s="195"/>
      <c r="V140" s="191"/>
      <c r="W140" s="191"/>
      <c r="X140" s="191"/>
      <c r="Y140" s="201"/>
      <c r="Z140" s="201"/>
    </row>
    <row r="141" ht="27.75" customHeight="1" spans="1:26">
      <c r="A141" s="187" t="s">
        <v>583</v>
      </c>
      <c r="B141" s="187" t="s">
        <v>607</v>
      </c>
      <c r="C141" s="187" t="s">
        <v>506</v>
      </c>
      <c r="D141" s="187" t="s">
        <v>122</v>
      </c>
      <c r="E141" s="187" t="s">
        <v>502</v>
      </c>
      <c r="F141" s="187" t="s">
        <v>503</v>
      </c>
      <c r="G141" s="187" t="s">
        <v>504</v>
      </c>
      <c r="H141" s="188">
        <v>35.545598</v>
      </c>
      <c r="I141" s="188">
        <v>35.545598</v>
      </c>
      <c r="J141" s="188"/>
      <c r="K141" s="188"/>
      <c r="L141" s="188"/>
      <c r="M141" s="188">
        <v>35.545598</v>
      </c>
      <c r="N141" s="188"/>
      <c r="O141" s="192"/>
      <c r="P141" s="192"/>
      <c r="Q141" s="188"/>
      <c r="R141" s="188"/>
      <c r="S141" s="188"/>
      <c r="T141" s="188"/>
      <c r="U141" s="196"/>
      <c r="V141" s="191"/>
      <c r="W141" s="191"/>
      <c r="X141" s="191"/>
      <c r="Y141" s="201"/>
      <c r="Z141" s="201"/>
    </row>
    <row r="142" s="1" customFormat="1" ht="21.75" customHeight="1" spans="1:26">
      <c r="A142" s="23" t="s">
        <v>608</v>
      </c>
      <c r="B142" s="169"/>
      <c r="C142" s="169"/>
      <c r="D142" s="169" t="s">
        <v>108</v>
      </c>
      <c r="E142" s="169" t="s">
        <v>530</v>
      </c>
      <c r="F142" s="169" t="s">
        <v>604</v>
      </c>
      <c r="G142" s="169" t="s">
        <v>531</v>
      </c>
      <c r="H142" s="149">
        <v>19.5648</v>
      </c>
      <c r="I142" s="149">
        <v>19.5648</v>
      </c>
      <c r="J142" s="149"/>
      <c r="K142" s="149"/>
      <c r="L142" s="149"/>
      <c r="M142" s="149">
        <v>19.5648</v>
      </c>
      <c r="N142" s="148"/>
      <c r="O142" s="193"/>
      <c r="P142" s="149"/>
      <c r="Q142" s="149"/>
      <c r="R142" s="149"/>
      <c r="S142" s="149"/>
      <c r="T142" s="148"/>
      <c r="U142" s="197"/>
      <c r="V142" s="198"/>
      <c r="W142" s="199"/>
      <c r="X142" s="199"/>
      <c r="Y142" s="199"/>
      <c r="Z142" s="199"/>
    </row>
    <row r="143" s="1" customFormat="1" ht="21.75" customHeight="1" spans="1:26">
      <c r="A143" s="23" t="s">
        <v>608</v>
      </c>
      <c r="B143" s="169"/>
      <c r="C143" s="169" t="s">
        <v>609</v>
      </c>
      <c r="D143" s="169" t="s">
        <v>136</v>
      </c>
      <c r="E143" s="169" t="s">
        <v>509</v>
      </c>
      <c r="F143" s="169" t="s">
        <v>610</v>
      </c>
      <c r="G143" s="169" t="s">
        <v>611</v>
      </c>
      <c r="H143" s="149">
        <v>960</v>
      </c>
      <c r="I143" s="149">
        <v>960</v>
      </c>
      <c r="J143" s="149"/>
      <c r="K143" s="149"/>
      <c r="L143" s="149"/>
      <c r="M143" s="149">
        <v>960</v>
      </c>
      <c r="N143" s="148"/>
      <c r="O143" s="193"/>
      <c r="P143" s="149"/>
      <c r="Q143" s="149"/>
      <c r="R143" s="149"/>
      <c r="S143" s="149"/>
      <c r="T143" s="148"/>
      <c r="U143" s="197"/>
      <c r="V143" s="198"/>
      <c r="W143" s="199"/>
      <c r="X143" s="199"/>
      <c r="Y143" s="199"/>
      <c r="Z143" s="199"/>
    </row>
    <row r="144" ht="17.25" customHeight="1" spans="1:26">
      <c r="A144" s="189" t="s">
        <v>156</v>
      </c>
      <c r="B144" s="190"/>
      <c r="C144" s="190"/>
      <c r="D144" s="190"/>
      <c r="E144" s="190"/>
      <c r="F144" s="190"/>
      <c r="G144" s="190"/>
      <c r="H144" s="191">
        <v>8318.489612</v>
      </c>
      <c r="I144" s="191">
        <v>8318.489612</v>
      </c>
      <c r="J144" s="191"/>
      <c r="K144" s="191"/>
      <c r="L144" s="191"/>
      <c r="M144" s="191">
        <v>8318.489612</v>
      </c>
      <c r="N144" s="191"/>
      <c r="O144" s="194"/>
      <c r="P144" s="194"/>
      <c r="Q144" s="191"/>
      <c r="R144" s="191"/>
      <c r="S144" s="191"/>
      <c r="T144" s="191"/>
      <c r="U144" s="200"/>
      <c r="V144" s="191"/>
      <c r="W144" s="191"/>
      <c r="X144" s="191"/>
      <c r="Y144" s="191"/>
      <c r="Z144" s="191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144:G1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2"/>
  <sheetViews>
    <sheetView workbookViewId="0">
      <selection activeCell="F23" sqref="F23"/>
    </sheetView>
  </sheetViews>
  <sheetFormatPr defaultColWidth="10.625" defaultRowHeight="14.25" customHeight="1"/>
  <cols>
    <col min="1" max="1" width="12" style="86" customWidth="1"/>
    <col min="2" max="2" width="15.625" style="86" customWidth="1"/>
    <col min="3" max="3" width="38.375" style="86" customWidth="1"/>
    <col min="4" max="4" width="27.875" style="86" customWidth="1"/>
    <col min="5" max="5" width="13" style="86" customWidth="1"/>
    <col min="6" max="6" width="20.625" style="86" customWidth="1"/>
    <col min="7" max="7" width="11.5" style="86" customWidth="1"/>
    <col min="8" max="8" width="20.625" style="86" customWidth="1"/>
    <col min="9" max="10" width="12.5" style="86" customWidth="1"/>
    <col min="11" max="11" width="12.875" style="86" customWidth="1"/>
    <col min="12" max="14" width="14.375" style="86" customWidth="1"/>
    <col min="15" max="15" width="14.875" style="86" customWidth="1"/>
    <col min="16" max="17" width="13" style="86" customWidth="1"/>
    <col min="18" max="18" width="10.625" style="86" customWidth="1"/>
    <col min="19" max="19" width="12" style="86" customWidth="1"/>
    <col min="20" max="21" width="13.875" style="86" customWidth="1"/>
    <col min="22" max="22" width="13.625" style="86" customWidth="1"/>
    <col min="23" max="23" width="12" style="86" customWidth="1"/>
    <col min="24" max="24" width="10.625" style="86" customWidth="1"/>
    <col min="25" max="16384" width="10.625" style="86"/>
  </cols>
  <sheetData>
    <row r="1" ht="13.5" customHeight="1" spans="5:23">
      <c r="E1" s="167"/>
      <c r="F1" s="167"/>
      <c r="G1" s="167"/>
      <c r="H1" s="167"/>
      <c r="I1" s="65"/>
      <c r="J1" s="65"/>
      <c r="K1" s="65"/>
      <c r="L1" s="65"/>
      <c r="M1" s="65"/>
      <c r="N1" s="65"/>
      <c r="O1" s="65"/>
      <c r="P1" s="65"/>
      <c r="Q1" s="65"/>
      <c r="W1" s="38" t="s">
        <v>612</v>
      </c>
    </row>
    <row r="2" ht="27.75" customHeight="1" spans="1:23">
      <c r="A2" s="5" t="s">
        <v>613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W3" s="128" t="s">
        <v>404</v>
      </c>
    </row>
    <row r="4" ht="21.75" customHeight="1" spans="1:23">
      <c r="A4" s="10" t="s">
        <v>614</v>
      </c>
      <c r="B4" s="41" t="s">
        <v>414</v>
      </c>
      <c r="C4" s="10" t="s">
        <v>415</v>
      </c>
      <c r="D4" s="10" t="s">
        <v>413</v>
      </c>
      <c r="E4" s="41" t="s">
        <v>416</v>
      </c>
      <c r="F4" s="41" t="s">
        <v>417</v>
      </c>
      <c r="G4" s="41" t="s">
        <v>615</v>
      </c>
      <c r="H4" s="41" t="s">
        <v>616</v>
      </c>
      <c r="I4" s="17" t="s">
        <v>54</v>
      </c>
      <c r="J4" s="12" t="s">
        <v>617</v>
      </c>
      <c r="K4" s="13"/>
      <c r="L4" s="13"/>
      <c r="M4" s="14"/>
      <c r="N4" s="12" t="s">
        <v>422</v>
      </c>
      <c r="O4" s="13"/>
      <c r="P4" s="14"/>
      <c r="Q4" s="41" t="s">
        <v>60</v>
      </c>
      <c r="R4" s="12" t="s">
        <v>61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70" t="s">
        <v>57</v>
      </c>
      <c r="K5" s="171"/>
      <c r="L5" s="41" t="s">
        <v>58</v>
      </c>
      <c r="M5" s="41" t="s">
        <v>59</v>
      </c>
      <c r="N5" s="41" t="s">
        <v>57</v>
      </c>
      <c r="O5" s="41" t="s">
        <v>58</v>
      </c>
      <c r="P5" s="41" t="s">
        <v>59</v>
      </c>
      <c r="Q5" s="16"/>
      <c r="R5" s="41" t="s">
        <v>56</v>
      </c>
      <c r="S5" s="41" t="s">
        <v>62</v>
      </c>
      <c r="T5" s="41" t="s">
        <v>429</v>
      </c>
      <c r="U5" s="41" t="s">
        <v>64</v>
      </c>
      <c r="V5" s="41" t="s">
        <v>65</v>
      </c>
      <c r="W5" s="41" t="s">
        <v>66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72" t="s">
        <v>56</v>
      </c>
      <c r="K6" s="120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5" t="s">
        <v>56</v>
      </c>
      <c r="K7" s="45" t="s">
        <v>618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  <c r="T8" s="173">
        <v>20</v>
      </c>
      <c r="U8" s="21">
        <v>21</v>
      </c>
      <c r="V8" s="21">
        <v>22</v>
      </c>
      <c r="W8" s="21">
        <v>23</v>
      </c>
    </row>
    <row r="9" ht="21.75" customHeight="1" spans="1:23">
      <c r="A9" s="168"/>
      <c r="B9" s="168"/>
      <c r="C9" s="23" t="s">
        <v>619</v>
      </c>
      <c r="D9" s="168"/>
      <c r="E9" s="168"/>
      <c r="F9" s="168"/>
      <c r="G9" s="168"/>
      <c r="H9" s="168"/>
      <c r="I9" s="147">
        <v>420</v>
      </c>
      <c r="J9" s="147"/>
      <c r="K9" s="147"/>
      <c r="L9" s="147"/>
      <c r="M9" s="147"/>
      <c r="N9" s="127"/>
      <c r="O9" s="127"/>
      <c r="P9" s="174"/>
      <c r="Q9" s="147"/>
      <c r="R9" s="147">
        <v>420</v>
      </c>
      <c r="S9" s="147"/>
      <c r="T9" s="147"/>
      <c r="U9" s="127"/>
      <c r="V9" s="147"/>
      <c r="W9" s="147">
        <v>420</v>
      </c>
    </row>
    <row r="10" ht="21.75" customHeight="1" spans="1:23">
      <c r="A10" s="169" t="s">
        <v>45</v>
      </c>
      <c r="B10" s="169" t="s">
        <v>620</v>
      </c>
      <c r="C10" s="30" t="s">
        <v>619</v>
      </c>
      <c r="D10" s="169" t="s">
        <v>68</v>
      </c>
      <c r="E10" s="169" t="s">
        <v>136</v>
      </c>
      <c r="F10" s="169" t="s">
        <v>509</v>
      </c>
      <c r="G10" s="169" t="s">
        <v>621</v>
      </c>
      <c r="H10" s="169" t="s">
        <v>622</v>
      </c>
      <c r="I10" s="149">
        <v>420</v>
      </c>
      <c r="J10" s="149"/>
      <c r="K10" s="149"/>
      <c r="L10" s="149"/>
      <c r="M10" s="149"/>
      <c r="N10" s="148"/>
      <c r="O10" s="148"/>
      <c r="P10" s="175"/>
      <c r="Q10" s="149"/>
      <c r="R10" s="149">
        <v>420</v>
      </c>
      <c r="S10" s="149"/>
      <c r="T10" s="149"/>
      <c r="U10" s="148"/>
      <c r="V10" s="149"/>
      <c r="W10" s="149">
        <v>420</v>
      </c>
    </row>
    <row r="11" ht="21.75" customHeight="1" spans="1:23">
      <c r="A11" s="123"/>
      <c r="B11" s="123"/>
      <c r="C11" s="23" t="s">
        <v>623</v>
      </c>
      <c r="D11" s="123"/>
      <c r="E11" s="123"/>
      <c r="F11" s="123"/>
      <c r="G11" s="123"/>
      <c r="H11" s="123"/>
      <c r="I11" s="147">
        <v>38597.5</v>
      </c>
      <c r="J11" s="147"/>
      <c r="K11" s="147"/>
      <c r="L11" s="147">
        <v>38597.5</v>
      </c>
      <c r="M11" s="147"/>
      <c r="N11" s="127"/>
      <c r="O11" s="127"/>
      <c r="P11" s="123"/>
      <c r="Q11" s="147"/>
      <c r="R11" s="147"/>
      <c r="S11" s="147"/>
      <c r="T11" s="147"/>
      <c r="U11" s="127"/>
      <c r="V11" s="147"/>
      <c r="W11" s="147"/>
    </row>
    <row r="12" ht="21.75" customHeight="1" spans="1:23">
      <c r="A12" s="169" t="s">
        <v>45</v>
      </c>
      <c r="B12" s="169" t="s">
        <v>624</v>
      </c>
      <c r="C12" s="30" t="s">
        <v>623</v>
      </c>
      <c r="D12" s="169" t="s">
        <v>68</v>
      </c>
      <c r="E12" s="169" t="s">
        <v>144</v>
      </c>
      <c r="F12" s="169" t="s">
        <v>625</v>
      </c>
      <c r="G12" s="169" t="s">
        <v>621</v>
      </c>
      <c r="H12" s="169" t="s">
        <v>622</v>
      </c>
      <c r="I12" s="149">
        <v>3872.33</v>
      </c>
      <c r="J12" s="149"/>
      <c r="K12" s="149"/>
      <c r="L12" s="149">
        <v>3872.33</v>
      </c>
      <c r="M12" s="149"/>
      <c r="N12" s="148"/>
      <c r="O12" s="148"/>
      <c r="P12" s="123"/>
      <c r="Q12" s="149"/>
      <c r="R12" s="149"/>
      <c r="S12" s="149"/>
      <c r="T12" s="149"/>
      <c r="U12" s="148"/>
      <c r="V12" s="149"/>
      <c r="W12" s="149"/>
    </row>
    <row r="13" ht="21.75" customHeight="1" spans="1:23">
      <c r="A13" s="169" t="s">
        <v>45</v>
      </c>
      <c r="B13" s="169" t="s">
        <v>624</v>
      </c>
      <c r="C13" s="30" t="s">
        <v>623</v>
      </c>
      <c r="D13" s="169" t="s">
        <v>68</v>
      </c>
      <c r="E13" s="169" t="s">
        <v>144</v>
      </c>
      <c r="F13" s="169" t="s">
        <v>625</v>
      </c>
      <c r="G13" s="169" t="s">
        <v>621</v>
      </c>
      <c r="H13" s="169" t="s">
        <v>622</v>
      </c>
      <c r="I13" s="149">
        <v>1983.94</v>
      </c>
      <c r="J13" s="149"/>
      <c r="K13" s="149"/>
      <c r="L13" s="149">
        <v>1983.94</v>
      </c>
      <c r="M13" s="149"/>
      <c r="N13" s="148"/>
      <c r="O13" s="148"/>
      <c r="P13" s="123"/>
      <c r="Q13" s="149"/>
      <c r="R13" s="149"/>
      <c r="S13" s="149"/>
      <c r="T13" s="149"/>
      <c r="U13" s="148"/>
      <c r="V13" s="149"/>
      <c r="W13" s="149"/>
    </row>
    <row r="14" ht="21.75" customHeight="1" spans="1:23">
      <c r="A14" s="169" t="s">
        <v>45</v>
      </c>
      <c r="B14" s="169" t="s">
        <v>624</v>
      </c>
      <c r="C14" s="30" t="s">
        <v>623</v>
      </c>
      <c r="D14" s="169" t="s">
        <v>68</v>
      </c>
      <c r="E14" s="169" t="s">
        <v>144</v>
      </c>
      <c r="F14" s="169" t="s">
        <v>625</v>
      </c>
      <c r="G14" s="169" t="s">
        <v>621</v>
      </c>
      <c r="H14" s="169" t="s">
        <v>622</v>
      </c>
      <c r="I14" s="149">
        <v>1125</v>
      </c>
      <c r="J14" s="149"/>
      <c r="K14" s="149"/>
      <c r="L14" s="149">
        <v>1125</v>
      </c>
      <c r="M14" s="149"/>
      <c r="N14" s="148"/>
      <c r="O14" s="148"/>
      <c r="P14" s="123"/>
      <c r="Q14" s="149"/>
      <c r="R14" s="149"/>
      <c r="S14" s="149"/>
      <c r="T14" s="149"/>
      <c r="U14" s="148"/>
      <c r="V14" s="149"/>
      <c r="W14" s="149"/>
    </row>
    <row r="15" ht="21.75" customHeight="1" spans="1:23">
      <c r="A15" s="169" t="s">
        <v>45</v>
      </c>
      <c r="B15" s="169" t="s">
        <v>624</v>
      </c>
      <c r="C15" s="30" t="s">
        <v>623</v>
      </c>
      <c r="D15" s="169" t="s">
        <v>68</v>
      </c>
      <c r="E15" s="169" t="s">
        <v>144</v>
      </c>
      <c r="F15" s="169" t="s">
        <v>625</v>
      </c>
      <c r="G15" s="169" t="s">
        <v>621</v>
      </c>
      <c r="H15" s="169" t="s">
        <v>622</v>
      </c>
      <c r="I15" s="149">
        <v>1378.19</v>
      </c>
      <c r="J15" s="149"/>
      <c r="K15" s="149"/>
      <c r="L15" s="149">
        <v>1378.19</v>
      </c>
      <c r="M15" s="149"/>
      <c r="N15" s="148"/>
      <c r="O15" s="148"/>
      <c r="P15" s="123"/>
      <c r="Q15" s="149"/>
      <c r="R15" s="149"/>
      <c r="S15" s="149"/>
      <c r="T15" s="149"/>
      <c r="U15" s="148"/>
      <c r="V15" s="149"/>
      <c r="W15" s="149"/>
    </row>
    <row r="16" ht="21.75" customHeight="1" spans="1:23">
      <c r="A16" s="169" t="s">
        <v>45</v>
      </c>
      <c r="B16" s="169" t="s">
        <v>624</v>
      </c>
      <c r="C16" s="30" t="s">
        <v>623</v>
      </c>
      <c r="D16" s="169" t="s">
        <v>68</v>
      </c>
      <c r="E16" s="169" t="s">
        <v>144</v>
      </c>
      <c r="F16" s="169" t="s">
        <v>625</v>
      </c>
      <c r="G16" s="169" t="s">
        <v>621</v>
      </c>
      <c r="H16" s="169" t="s">
        <v>622</v>
      </c>
      <c r="I16" s="149">
        <v>4498.2</v>
      </c>
      <c r="J16" s="149"/>
      <c r="K16" s="149"/>
      <c r="L16" s="149">
        <v>4498.2</v>
      </c>
      <c r="M16" s="149"/>
      <c r="N16" s="148"/>
      <c r="O16" s="148"/>
      <c r="P16" s="123"/>
      <c r="Q16" s="149"/>
      <c r="R16" s="149"/>
      <c r="S16" s="149"/>
      <c r="T16" s="149"/>
      <c r="U16" s="148"/>
      <c r="V16" s="149"/>
      <c r="W16" s="149"/>
    </row>
    <row r="17" ht="21.75" customHeight="1" spans="1:23">
      <c r="A17" s="169" t="s">
        <v>45</v>
      </c>
      <c r="B17" s="169" t="s">
        <v>624</v>
      </c>
      <c r="C17" s="30" t="s">
        <v>623</v>
      </c>
      <c r="D17" s="169" t="s">
        <v>68</v>
      </c>
      <c r="E17" s="169" t="s">
        <v>144</v>
      </c>
      <c r="F17" s="169" t="s">
        <v>625</v>
      </c>
      <c r="G17" s="169" t="s">
        <v>621</v>
      </c>
      <c r="H17" s="169" t="s">
        <v>622</v>
      </c>
      <c r="I17" s="149">
        <v>3937.5</v>
      </c>
      <c r="J17" s="149"/>
      <c r="K17" s="149"/>
      <c r="L17" s="149">
        <v>3937.5</v>
      </c>
      <c r="M17" s="149"/>
      <c r="N17" s="148"/>
      <c r="O17" s="148"/>
      <c r="P17" s="123"/>
      <c r="Q17" s="149"/>
      <c r="R17" s="149"/>
      <c r="S17" s="149"/>
      <c r="T17" s="149"/>
      <c r="U17" s="148"/>
      <c r="V17" s="149"/>
      <c r="W17" s="149"/>
    </row>
    <row r="18" ht="21.75" customHeight="1" spans="1:23">
      <c r="A18" s="169" t="s">
        <v>45</v>
      </c>
      <c r="B18" s="169" t="s">
        <v>624</v>
      </c>
      <c r="C18" s="30" t="s">
        <v>623</v>
      </c>
      <c r="D18" s="169" t="s">
        <v>68</v>
      </c>
      <c r="E18" s="169" t="s">
        <v>144</v>
      </c>
      <c r="F18" s="169" t="s">
        <v>625</v>
      </c>
      <c r="G18" s="169" t="s">
        <v>621</v>
      </c>
      <c r="H18" s="169" t="s">
        <v>622</v>
      </c>
      <c r="I18" s="149">
        <v>2700</v>
      </c>
      <c r="J18" s="149"/>
      <c r="K18" s="149"/>
      <c r="L18" s="149">
        <v>2700</v>
      </c>
      <c r="M18" s="149"/>
      <c r="N18" s="148"/>
      <c r="O18" s="148"/>
      <c r="P18" s="123"/>
      <c r="Q18" s="149"/>
      <c r="R18" s="149"/>
      <c r="S18" s="149"/>
      <c r="T18" s="149"/>
      <c r="U18" s="148"/>
      <c r="V18" s="149"/>
      <c r="W18" s="149"/>
    </row>
    <row r="19" ht="21.75" customHeight="1" spans="1:23">
      <c r="A19" s="169" t="s">
        <v>45</v>
      </c>
      <c r="B19" s="169" t="s">
        <v>624</v>
      </c>
      <c r="C19" s="30" t="s">
        <v>623</v>
      </c>
      <c r="D19" s="169" t="s">
        <v>68</v>
      </c>
      <c r="E19" s="169" t="s">
        <v>144</v>
      </c>
      <c r="F19" s="169" t="s">
        <v>625</v>
      </c>
      <c r="G19" s="169" t="s">
        <v>621</v>
      </c>
      <c r="H19" s="169" t="s">
        <v>622</v>
      </c>
      <c r="I19" s="149">
        <v>3105.9</v>
      </c>
      <c r="J19" s="149"/>
      <c r="K19" s="149"/>
      <c r="L19" s="149">
        <v>3105.9</v>
      </c>
      <c r="M19" s="149"/>
      <c r="N19" s="148"/>
      <c r="O19" s="148"/>
      <c r="P19" s="123"/>
      <c r="Q19" s="149"/>
      <c r="R19" s="149"/>
      <c r="S19" s="149"/>
      <c r="T19" s="149"/>
      <c r="U19" s="148"/>
      <c r="V19" s="149"/>
      <c r="W19" s="149"/>
    </row>
    <row r="20" ht="21.75" customHeight="1" spans="1:23">
      <c r="A20" s="169" t="s">
        <v>45</v>
      </c>
      <c r="B20" s="169" t="s">
        <v>624</v>
      </c>
      <c r="C20" s="30" t="s">
        <v>623</v>
      </c>
      <c r="D20" s="169" t="s">
        <v>68</v>
      </c>
      <c r="E20" s="169" t="s">
        <v>144</v>
      </c>
      <c r="F20" s="169" t="s">
        <v>625</v>
      </c>
      <c r="G20" s="169" t="s">
        <v>621</v>
      </c>
      <c r="H20" s="169" t="s">
        <v>622</v>
      </c>
      <c r="I20" s="149">
        <v>7716.555</v>
      </c>
      <c r="J20" s="149"/>
      <c r="K20" s="149"/>
      <c r="L20" s="149">
        <v>7716.555</v>
      </c>
      <c r="M20" s="149"/>
      <c r="N20" s="148"/>
      <c r="O20" s="148"/>
      <c r="P20" s="123"/>
      <c r="Q20" s="149"/>
      <c r="R20" s="149"/>
      <c r="S20" s="149"/>
      <c r="T20" s="149"/>
      <c r="U20" s="148"/>
      <c r="V20" s="149"/>
      <c r="W20" s="149"/>
    </row>
    <row r="21" ht="21.75" customHeight="1" spans="1:23">
      <c r="A21" s="169" t="s">
        <v>45</v>
      </c>
      <c r="B21" s="169" t="s">
        <v>624</v>
      </c>
      <c r="C21" s="30" t="s">
        <v>623</v>
      </c>
      <c r="D21" s="169" t="s">
        <v>68</v>
      </c>
      <c r="E21" s="169" t="s">
        <v>144</v>
      </c>
      <c r="F21" s="169" t="s">
        <v>625</v>
      </c>
      <c r="G21" s="169" t="s">
        <v>621</v>
      </c>
      <c r="H21" s="169" t="s">
        <v>622</v>
      </c>
      <c r="I21" s="149">
        <v>308.82</v>
      </c>
      <c r="J21" s="149"/>
      <c r="K21" s="149"/>
      <c r="L21" s="149">
        <v>308.82</v>
      </c>
      <c r="M21" s="149"/>
      <c r="N21" s="148"/>
      <c r="O21" s="148"/>
      <c r="P21" s="123"/>
      <c r="Q21" s="149"/>
      <c r="R21" s="149"/>
      <c r="S21" s="149"/>
      <c r="T21" s="149"/>
      <c r="U21" s="148"/>
      <c r="V21" s="149"/>
      <c r="W21" s="149"/>
    </row>
    <row r="22" ht="21.75" customHeight="1" spans="1:23">
      <c r="A22" s="169" t="s">
        <v>45</v>
      </c>
      <c r="B22" s="169" t="s">
        <v>624</v>
      </c>
      <c r="C22" s="30" t="s">
        <v>623</v>
      </c>
      <c r="D22" s="169" t="s">
        <v>68</v>
      </c>
      <c r="E22" s="169" t="s">
        <v>144</v>
      </c>
      <c r="F22" s="169" t="s">
        <v>625</v>
      </c>
      <c r="G22" s="169" t="s">
        <v>621</v>
      </c>
      <c r="H22" s="169" t="s">
        <v>622</v>
      </c>
      <c r="I22" s="149">
        <v>3749.07</v>
      </c>
      <c r="J22" s="149"/>
      <c r="K22" s="149"/>
      <c r="L22" s="149">
        <v>3749.07</v>
      </c>
      <c r="M22" s="149"/>
      <c r="N22" s="148"/>
      <c r="O22" s="148"/>
      <c r="P22" s="123"/>
      <c r="Q22" s="149"/>
      <c r="R22" s="149"/>
      <c r="S22" s="149"/>
      <c r="T22" s="149"/>
      <c r="U22" s="148"/>
      <c r="V22" s="149"/>
      <c r="W22" s="149"/>
    </row>
    <row r="23" ht="21.75" customHeight="1" spans="1:23">
      <c r="A23" s="169" t="s">
        <v>45</v>
      </c>
      <c r="B23" s="169" t="s">
        <v>624</v>
      </c>
      <c r="C23" s="30" t="s">
        <v>623</v>
      </c>
      <c r="D23" s="169" t="s">
        <v>68</v>
      </c>
      <c r="E23" s="169" t="s">
        <v>144</v>
      </c>
      <c r="F23" s="169" t="s">
        <v>625</v>
      </c>
      <c r="G23" s="169" t="s">
        <v>621</v>
      </c>
      <c r="H23" s="169" t="s">
        <v>622</v>
      </c>
      <c r="I23" s="149">
        <v>4221.99</v>
      </c>
      <c r="J23" s="149"/>
      <c r="K23" s="149"/>
      <c r="L23" s="149">
        <v>4221.99</v>
      </c>
      <c r="M23" s="149"/>
      <c r="N23" s="148"/>
      <c r="O23" s="148"/>
      <c r="P23" s="123"/>
      <c r="Q23" s="149"/>
      <c r="R23" s="149"/>
      <c r="S23" s="149"/>
      <c r="T23" s="149"/>
      <c r="U23" s="148"/>
      <c r="V23" s="149"/>
      <c r="W23" s="149"/>
    </row>
    <row r="24" ht="21.75" customHeight="1" spans="1:23">
      <c r="A24" s="123"/>
      <c r="B24" s="123"/>
      <c r="C24" s="23" t="s">
        <v>626</v>
      </c>
      <c r="D24" s="123"/>
      <c r="E24" s="123"/>
      <c r="F24" s="123"/>
      <c r="G24" s="123"/>
      <c r="H24" s="123"/>
      <c r="I24" s="147">
        <v>1070.67</v>
      </c>
      <c r="J24" s="147">
        <v>1070.67</v>
      </c>
      <c r="K24" s="147">
        <v>1070.67</v>
      </c>
      <c r="L24" s="147"/>
      <c r="M24" s="147"/>
      <c r="N24" s="127"/>
      <c r="O24" s="127"/>
      <c r="P24" s="123"/>
      <c r="Q24" s="147"/>
      <c r="R24" s="147"/>
      <c r="S24" s="147"/>
      <c r="T24" s="147"/>
      <c r="U24" s="127"/>
      <c r="V24" s="147"/>
      <c r="W24" s="147"/>
    </row>
    <row r="25" ht="21.75" customHeight="1" spans="1:23">
      <c r="A25" s="169" t="s">
        <v>45</v>
      </c>
      <c r="B25" s="169" t="s">
        <v>627</v>
      </c>
      <c r="C25" s="30" t="s">
        <v>626</v>
      </c>
      <c r="D25" s="169" t="s">
        <v>68</v>
      </c>
      <c r="E25" s="169" t="s">
        <v>132</v>
      </c>
      <c r="F25" s="169" t="s">
        <v>628</v>
      </c>
      <c r="G25" s="169" t="s">
        <v>621</v>
      </c>
      <c r="H25" s="169" t="s">
        <v>622</v>
      </c>
      <c r="I25" s="149">
        <v>1070.67</v>
      </c>
      <c r="J25" s="149">
        <v>1070.67</v>
      </c>
      <c r="K25" s="149">
        <v>1070.67</v>
      </c>
      <c r="L25" s="149"/>
      <c r="M25" s="149"/>
      <c r="N25" s="148"/>
      <c r="O25" s="148"/>
      <c r="P25" s="123"/>
      <c r="Q25" s="149"/>
      <c r="R25" s="149"/>
      <c r="S25" s="149"/>
      <c r="T25" s="149"/>
      <c r="U25" s="148"/>
      <c r="V25" s="149"/>
      <c r="W25" s="149"/>
    </row>
    <row r="26" ht="21.75" customHeight="1" spans="1:23">
      <c r="A26" s="123"/>
      <c r="B26" s="123"/>
      <c r="C26" s="23" t="s">
        <v>629</v>
      </c>
      <c r="D26" s="123"/>
      <c r="E26" s="123"/>
      <c r="F26" s="123"/>
      <c r="G26" s="123"/>
      <c r="H26" s="123"/>
      <c r="I26" s="147">
        <v>6000</v>
      </c>
      <c r="J26" s="147">
        <v>6000</v>
      </c>
      <c r="K26" s="147">
        <v>6000</v>
      </c>
      <c r="L26" s="147"/>
      <c r="M26" s="147"/>
      <c r="N26" s="127"/>
      <c r="O26" s="127"/>
      <c r="P26" s="123"/>
      <c r="Q26" s="147"/>
      <c r="R26" s="147"/>
      <c r="S26" s="147"/>
      <c r="T26" s="147"/>
      <c r="U26" s="127"/>
      <c r="V26" s="147"/>
      <c r="W26" s="147"/>
    </row>
    <row r="27" ht="21.75" customHeight="1" spans="1:23">
      <c r="A27" s="169" t="s">
        <v>45</v>
      </c>
      <c r="B27" s="169" t="s">
        <v>630</v>
      </c>
      <c r="C27" s="30" t="s">
        <v>629</v>
      </c>
      <c r="D27" s="169" t="s">
        <v>68</v>
      </c>
      <c r="E27" s="169" t="s">
        <v>148</v>
      </c>
      <c r="F27" s="169" t="s">
        <v>631</v>
      </c>
      <c r="G27" s="169" t="s">
        <v>632</v>
      </c>
      <c r="H27" s="169" t="s">
        <v>633</v>
      </c>
      <c r="I27" s="149">
        <v>6000</v>
      </c>
      <c r="J27" s="149">
        <v>6000</v>
      </c>
      <c r="K27" s="149">
        <v>6000</v>
      </c>
      <c r="L27" s="149"/>
      <c r="M27" s="149"/>
      <c r="N27" s="148"/>
      <c r="O27" s="148"/>
      <c r="P27" s="123"/>
      <c r="Q27" s="149"/>
      <c r="R27" s="149"/>
      <c r="S27" s="149"/>
      <c r="T27" s="149"/>
      <c r="U27" s="148"/>
      <c r="V27" s="149"/>
      <c r="W27" s="149"/>
    </row>
    <row r="28" ht="21.75" customHeight="1" spans="1:23">
      <c r="A28" s="123"/>
      <c r="B28" s="123"/>
      <c r="C28" s="23" t="s">
        <v>634</v>
      </c>
      <c r="D28" s="123"/>
      <c r="E28" s="123"/>
      <c r="F28" s="123"/>
      <c r="G28" s="123"/>
      <c r="H28" s="123"/>
      <c r="I28" s="147">
        <v>1346.95</v>
      </c>
      <c r="J28" s="147">
        <v>1346.95</v>
      </c>
      <c r="K28" s="147">
        <v>1346.95</v>
      </c>
      <c r="L28" s="147"/>
      <c r="M28" s="147"/>
      <c r="N28" s="127"/>
      <c r="O28" s="127"/>
      <c r="P28" s="123"/>
      <c r="Q28" s="147"/>
      <c r="R28" s="147"/>
      <c r="S28" s="147"/>
      <c r="T28" s="147"/>
      <c r="U28" s="127"/>
      <c r="V28" s="147"/>
      <c r="W28" s="147"/>
    </row>
    <row r="29" ht="21.75" customHeight="1" spans="1:23">
      <c r="A29" s="169" t="s">
        <v>45</v>
      </c>
      <c r="B29" s="169" t="s">
        <v>635</v>
      </c>
      <c r="C29" s="30" t="s">
        <v>634</v>
      </c>
      <c r="D29" s="169" t="s">
        <v>68</v>
      </c>
      <c r="E29" s="169" t="s">
        <v>132</v>
      </c>
      <c r="F29" s="169" t="s">
        <v>628</v>
      </c>
      <c r="G29" s="169" t="s">
        <v>621</v>
      </c>
      <c r="H29" s="169" t="s">
        <v>622</v>
      </c>
      <c r="I29" s="149">
        <v>1320</v>
      </c>
      <c r="J29" s="149">
        <v>1320</v>
      </c>
      <c r="K29" s="149">
        <v>1320</v>
      </c>
      <c r="L29" s="149"/>
      <c r="M29" s="149"/>
      <c r="N29" s="148"/>
      <c r="O29" s="148"/>
      <c r="P29" s="123"/>
      <c r="Q29" s="149"/>
      <c r="R29" s="149"/>
      <c r="S29" s="149"/>
      <c r="T29" s="149"/>
      <c r="U29" s="148"/>
      <c r="V29" s="149"/>
      <c r="W29" s="149"/>
    </row>
    <row r="30" ht="21.75" customHeight="1" spans="1:23">
      <c r="A30" s="169" t="s">
        <v>45</v>
      </c>
      <c r="B30" s="169" t="s">
        <v>635</v>
      </c>
      <c r="C30" s="30" t="s">
        <v>634</v>
      </c>
      <c r="D30" s="169" t="s">
        <v>68</v>
      </c>
      <c r="E30" s="169" t="s">
        <v>132</v>
      </c>
      <c r="F30" s="169" t="s">
        <v>628</v>
      </c>
      <c r="G30" s="169" t="s">
        <v>621</v>
      </c>
      <c r="H30" s="169" t="s">
        <v>622</v>
      </c>
      <c r="I30" s="149">
        <v>26.95</v>
      </c>
      <c r="J30" s="149">
        <v>26.95</v>
      </c>
      <c r="K30" s="149">
        <v>26.95</v>
      </c>
      <c r="L30" s="149"/>
      <c r="M30" s="149"/>
      <c r="N30" s="148"/>
      <c r="O30" s="148"/>
      <c r="P30" s="123"/>
      <c r="Q30" s="149"/>
      <c r="R30" s="149"/>
      <c r="S30" s="149"/>
      <c r="T30" s="149"/>
      <c r="U30" s="148"/>
      <c r="V30" s="149"/>
      <c r="W30" s="149"/>
    </row>
    <row r="31" ht="21.75" customHeight="1" spans="1:23">
      <c r="A31" s="123"/>
      <c r="B31" s="123"/>
      <c r="C31" s="23" t="s">
        <v>636</v>
      </c>
      <c r="D31" s="123"/>
      <c r="E31" s="123"/>
      <c r="F31" s="123"/>
      <c r="G31" s="123"/>
      <c r="H31" s="123"/>
      <c r="I31" s="147">
        <v>20</v>
      </c>
      <c r="J31" s="147">
        <v>20</v>
      </c>
      <c r="K31" s="147">
        <v>20</v>
      </c>
      <c r="L31" s="147"/>
      <c r="M31" s="147"/>
      <c r="N31" s="127"/>
      <c r="O31" s="127"/>
      <c r="P31" s="123"/>
      <c r="Q31" s="147"/>
      <c r="R31" s="147"/>
      <c r="S31" s="147"/>
      <c r="T31" s="147"/>
      <c r="U31" s="127"/>
      <c r="V31" s="147"/>
      <c r="W31" s="147"/>
    </row>
    <row r="32" ht="21.75" customHeight="1" spans="1:23">
      <c r="A32" s="169" t="s">
        <v>45</v>
      </c>
      <c r="B32" s="169" t="s">
        <v>637</v>
      </c>
      <c r="C32" s="30" t="s">
        <v>636</v>
      </c>
      <c r="D32" s="169" t="s">
        <v>68</v>
      </c>
      <c r="E32" s="169" t="s">
        <v>148</v>
      </c>
      <c r="F32" s="169" t="s">
        <v>631</v>
      </c>
      <c r="G32" s="169" t="s">
        <v>632</v>
      </c>
      <c r="H32" s="169" t="s">
        <v>633</v>
      </c>
      <c r="I32" s="149">
        <v>20</v>
      </c>
      <c r="J32" s="149">
        <v>20</v>
      </c>
      <c r="K32" s="149">
        <v>20</v>
      </c>
      <c r="L32" s="149"/>
      <c r="M32" s="149"/>
      <c r="N32" s="148"/>
      <c r="O32" s="148"/>
      <c r="P32" s="123"/>
      <c r="Q32" s="149"/>
      <c r="R32" s="149"/>
      <c r="S32" s="149"/>
      <c r="T32" s="149"/>
      <c r="U32" s="148"/>
      <c r="V32" s="149"/>
      <c r="W32" s="149"/>
    </row>
    <row r="33" ht="21.75" customHeight="1" spans="1:23">
      <c r="A33" s="123"/>
      <c r="B33" s="123"/>
      <c r="C33" s="23" t="s">
        <v>638</v>
      </c>
      <c r="D33" s="123"/>
      <c r="E33" s="123"/>
      <c r="F33" s="123"/>
      <c r="G33" s="123"/>
      <c r="H33" s="123"/>
      <c r="I33" s="147">
        <v>20</v>
      </c>
      <c r="J33" s="147">
        <v>20</v>
      </c>
      <c r="K33" s="147">
        <v>20</v>
      </c>
      <c r="L33" s="147"/>
      <c r="M33" s="147"/>
      <c r="N33" s="127"/>
      <c r="O33" s="127"/>
      <c r="P33" s="123"/>
      <c r="Q33" s="147"/>
      <c r="R33" s="147"/>
      <c r="S33" s="147"/>
      <c r="T33" s="147"/>
      <c r="U33" s="127"/>
      <c r="V33" s="147"/>
      <c r="W33" s="147"/>
    </row>
    <row r="34" ht="21.75" customHeight="1" spans="1:23">
      <c r="A34" s="169" t="s">
        <v>45</v>
      </c>
      <c r="B34" s="169" t="s">
        <v>639</v>
      </c>
      <c r="C34" s="30" t="s">
        <v>638</v>
      </c>
      <c r="D34" s="169" t="s">
        <v>68</v>
      </c>
      <c r="E34" s="169" t="s">
        <v>140</v>
      </c>
      <c r="F34" s="169" t="s">
        <v>640</v>
      </c>
      <c r="G34" s="169" t="s">
        <v>621</v>
      </c>
      <c r="H34" s="169" t="s">
        <v>622</v>
      </c>
      <c r="I34" s="149">
        <v>20</v>
      </c>
      <c r="J34" s="149">
        <v>20</v>
      </c>
      <c r="K34" s="149">
        <v>20</v>
      </c>
      <c r="L34" s="149"/>
      <c r="M34" s="149"/>
      <c r="N34" s="148"/>
      <c r="O34" s="148"/>
      <c r="P34" s="123"/>
      <c r="Q34" s="149"/>
      <c r="R34" s="149"/>
      <c r="S34" s="149"/>
      <c r="T34" s="149"/>
      <c r="U34" s="148"/>
      <c r="V34" s="149"/>
      <c r="W34" s="149"/>
    </row>
    <row r="35" ht="21.75" customHeight="1" spans="1:23">
      <c r="A35" s="123"/>
      <c r="B35" s="123"/>
      <c r="C35" s="23" t="s">
        <v>641</v>
      </c>
      <c r="D35" s="123"/>
      <c r="E35" s="123"/>
      <c r="F35" s="123"/>
      <c r="G35" s="123"/>
      <c r="H35" s="123"/>
      <c r="I35" s="147">
        <v>312.738759</v>
      </c>
      <c r="J35" s="147">
        <v>312.738759</v>
      </c>
      <c r="K35" s="147">
        <v>312.738759</v>
      </c>
      <c r="L35" s="147"/>
      <c r="M35" s="147"/>
      <c r="N35" s="127"/>
      <c r="O35" s="127"/>
      <c r="P35" s="123"/>
      <c r="Q35" s="147"/>
      <c r="R35" s="147"/>
      <c r="S35" s="147"/>
      <c r="T35" s="147"/>
      <c r="U35" s="127"/>
      <c r="V35" s="147"/>
      <c r="W35" s="147"/>
    </row>
    <row r="36" ht="21.75" customHeight="1" spans="1:23">
      <c r="A36" s="169" t="s">
        <v>45</v>
      </c>
      <c r="B36" s="169" t="s">
        <v>642</v>
      </c>
      <c r="C36" s="30" t="s">
        <v>641</v>
      </c>
      <c r="D36" s="169" t="s">
        <v>68</v>
      </c>
      <c r="E36" s="169" t="s">
        <v>132</v>
      </c>
      <c r="F36" s="169" t="s">
        <v>628</v>
      </c>
      <c r="G36" s="169" t="s">
        <v>621</v>
      </c>
      <c r="H36" s="169" t="s">
        <v>622</v>
      </c>
      <c r="I36" s="149">
        <v>312.738759</v>
      </c>
      <c r="J36" s="149">
        <v>312.738759</v>
      </c>
      <c r="K36" s="149">
        <v>312.738759</v>
      </c>
      <c r="L36" s="149"/>
      <c r="M36" s="149"/>
      <c r="N36" s="148"/>
      <c r="O36" s="148"/>
      <c r="P36" s="123"/>
      <c r="Q36" s="149"/>
      <c r="R36" s="149"/>
      <c r="S36" s="149"/>
      <c r="T36" s="149"/>
      <c r="U36" s="148"/>
      <c r="V36" s="149"/>
      <c r="W36" s="149"/>
    </row>
    <row r="37" ht="21.75" customHeight="1" spans="1:23">
      <c r="A37" s="123"/>
      <c r="B37" s="123"/>
      <c r="C37" s="23" t="s">
        <v>45</v>
      </c>
      <c r="D37" s="123"/>
      <c r="E37" s="123"/>
      <c r="F37" s="123"/>
      <c r="G37" s="123"/>
      <c r="H37" s="123"/>
      <c r="I37" s="149">
        <v>12</v>
      </c>
      <c r="J37" s="147"/>
      <c r="K37" s="147"/>
      <c r="L37" s="147"/>
      <c r="M37" s="147"/>
      <c r="N37" s="127"/>
      <c r="O37" s="127"/>
      <c r="P37" s="123"/>
      <c r="Q37" s="147"/>
      <c r="R37" s="147">
        <v>12</v>
      </c>
      <c r="S37" s="147"/>
      <c r="T37" s="147"/>
      <c r="U37" s="127"/>
      <c r="V37" s="147"/>
      <c r="W37" s="147">
        <v>12</v>
      </c>
    </row>
    <row r="38" ht="21.75" customHeight="1" spans="1:23">
      <c r="A38" s="169" t="s">
        <v>45</v>
      </c>
      <c r="B38" s="169" t="s">
        <v>45</v>
      </c>
      <c r="C38" s="30" t="s">
        <v>45</v>
      </c>
      <c r="D38" s="169" t="s">
        <v>643</v>
      </c>
      <c r="E38" s="169" t="s">
        <v>136</v>
      </c>
      <c r="F38" s="169" t="s">
        <v>509</v>
      </c>
      <c r="G38" s="169" t="s">
        <v>468</v>
      </c>
      <c r="H38" s="169" t="s">
        <v>469</v>
      </c>
      <c r="I38" s="149">
        <v>12</v>
      </c>
      <c r="J38" s="149"/>
      <c r="K38" s="149"/>
      <c r="L38" s="149"/>
      <c r="M38" s="149"/>
      <c r="N38" s="148"/>
      <c r="O38" s="148"/>
      <c r="P38" s="123"/>
      <c r="Q38" s="149"/>
      <c r="R38" s="149">
        <v>12</v>
      </c>
      <c r="S38" s="149"/>
      <c r="T38" s="149"/>
      <c r="U38" s="148"/>
      <c r="V38" s="149"/>
      <c r="W38" s="149">
        <v>12</v>
      </c>
    </row>
    <row r="39" ht="21.75" customHeight="1" spans="1:23">
      <c r="A39" s="123"/>
      <c r="B39" s="123"/>
      <c r="C39" s="23" t="s">
        <v>45</v>
      </c>
      <c r="D39" s="123"/>
      <c r="E39" s="123"/>
      <c r="F39" s="123"/>
      <c r="G39" s="123"/>
      <c r="H39" s="123"/>
      <c r="I39" s="147">
        <v>40</v>
      </c>
      <c r="J39" s="147"/>
      <c r="K39" s="147"/>
      <c r="L39" s="147"/>
      <c r="M39" s="147"/>
      <c r="N39" s="127"/>
      <c r="O39" s="127"/>
      <c r="P39" s="123"/>
      <c r="Q39" s="147"/>
      <c r="R39" s="147">
        <v>40</v>
      </c>
      <c r="S39" s="147"/>
      <c r="T39" s="147"/>
      <c r="U39" s="127"/>
      <c r="V39" s="147"/>
      <c r="W39" s="147">
        <v>40</v>
      </c>
    </row>
    <row r="40" ht="21.75" customHeight="1" spans="1:23">
      <c r="A40" s="169" t="s">
        <v>45</v>
      </c>
      <c r="B40" s="169" t="s">
        <v>45</v>
      </c>
      <c r="C40" s="30" t="s">
        <v>45</v>
      </c>
      <c r="D40" s="169" t="s">
        <v>644</v>
      </c>
      <c r="E40" s="169" t="s">
        <v>136</v>
      </c>
      <c r="F40" s="169" t="s">
        <v>509</v>
      </c>
      <c r="G40" s="169" t="s">
        <v>468</v>
      </c>
      <c r="H40" s="169" t="s">
        <v>469</v>
      </c>
      <c r="I40" s="149">
        <v>40</v>
      </c>
      <c r="J40" s="149"/>
      <c r="K40" s="149"/>
      <c r="L40" s="149"/>
      <c r="M40" s="149"/>
      <c r="N40" s="148"/>
      <c r="O40" s="148"/>
      <c r="P40" s="123"/>
      <c r="Q40" s="149"/>
      <c r="R40" s="149">
        <v>40</v>
      </c>
      <c r="S40" s="149"/>
      <c r="T40" s="149"/>
      <c r="U40" s="148"/>
      <c r="V40" s="149"/>
      <c r="W40" s="149">
        <v>40</v>
      </c>
    </row>
    <row r="41" ht="21.75" customHeight="1" spans="1:23">
      <c r="A41" s="123"/>
      <c r="B41" s="123"/>
      <c r="C41" s="23" t="s">
        <v>645</v>
      </c>
      <c r="D41" s="123"/>
      <c r="E41" s="123"/>
      <c r="F41" s="123"/>
      <c r="G41" s="123"/>
      <c r="H41" s="123"/>
      <c r="I41" s="147">
        <v>102.82</v>
      </c>
      <c r="J41" s="147"/>
      <c r="K41" s="147"/>
      <c r="L41" s="147"/>
      <c r="M41" s="147"/>
      <c r="N41" s="127"/>
      <c r="O41" s="127"/>
      <c r="P41" s="123"/>
      <c r="Q41" s="147"/>
      <c r="R41" s="147">
        <v>102.82</v>
      </c>
      <c r="S41" s="147"/>
      <c r="T41" s="147"/>
      <c r="U41" s="127"/>
      <c r="V41" s="147"/>
      <c r="W41" s="147">
        <v>102.82</v>
      </c>
    </row>
    <row r="42" ht="21.75" customHeight="1" spans="1:23">
      <c r="A42" s="169" t="s">
        <v>45</v>
      </c>
      <c r="B42" s="169" t="s">
        <v>646</v>
      </c>
      <c r="C42" s="30" t="s">
        <v>645</v>
      </c>
      <c r="D42" s="169" t="s">
        <v>647</v>
      </c>
      <c r="E42" s="169" t="s">
        <v>136</v>
      </c>
      <c r="F42" s="169" t="s">
        <v>509</v>
      </c>
      <c r="G42" s="169" t="s">
        <v>468</v>
      </c>
      <c r="H42" s="169" t="s">
        <v>469</v>
      </c>
      <c r="I42" s="149">
        <v>14.3</v>
      </c>
      <c r="J42" s="149"/>
      <c r="K42" s="149"/>
      <c r="L42" s="149"/>
      <c r="M42" s="149"/>
      <c r="N42" s="148"/>
      <c r="O42" s="148"/>
      <c r="P42" s="123"/>
      <c r="Q42" s="149"/>
      <c r="R42" s="149">
        <v>14.3</v>
      </c>
      <c r="S42" s="149"/>
      <c r="T42" s="149"/>
      <c r="U42" s="148"/>
      <c r="V42" s="149"/>
      <c r="W42" s="149">
        <v>14.3</v>
      </c>
    </row>
    <row r="43" ht="21.75" customHeight="1" spans="1:23">
      <c r="A43" s="169" t="s">
        <v>45</v>
      </c>
      <c r="B43" s="169" t="s">
        <v>646</v>
      </c>
      <c r="C43" s="30" t="s">
        <v>645</v>
      </c>
      <c r="D43" s="169" t="s">
        <v>647</v>
      </c>
      <c r="E43" s="169" t="s">
        <v>136</v>
      </c>
      <c r="F43" s="169" t="s">
        <v>509</v>
      </c>
      <c r="G43" s="169" t="s">
        <v>648</v>
      </c>
      <c r="H43" s="169" t="s">
        <v>649</v>
      </c>
      <c r="I43" s="149">
        <v>74.8</v>
      </c>
      <c r="J43" s="149"/>
      <c r="K43" s="149"/>
      <c r="L43" s="149"/>
      <c r="M43" s="149"/>
      <c r="N43" s="148"/>
      <c r="O43" s="148"/>
      <c r="P43" s="123"/>
      <c r="Q43" s="149"/>
      <c r="R43" s="149">
        <v>74.8</v>
      </c>
      <c r="S43" s="149"/>
      <c r="T43" s="149"/>
      <c r="U43" s="148"/>
      <c r="V43" s="149"/>
      <c r="W43" s="149">
        <v>74.8</v>
      </c>
    </row>
    <row r="44" ht="21.75" customHeight="1" spans="1:23">
      <c r="A44" s="169" t="s">
        <v>45</v>
      </c>
      <c r="B44" s="169" t="s">
        <v>646</v>
      </c>
      <c r="C44" s="30" t="s">
        <v>645</v>
      </c>
      <c r="D44" s="169" t="s">
        <v>647</v>
      </c>
      <c r="E44" s="169" t="s">
        <v>136</v>
      </c>
      <c r="F44" s="169" t="s">
        <v>509</v>
      </c>
      <c r="G44" s="169" t="s">
        <v>493</v>
      </c>
      <c r="H44" s="169" t="s">
        <v>492</v>
      </c>
      <c r="I44" s="149">
        <v>13.72</v>
      </c>
      <c r="J44" s="149"/>
      <c r="K44" s="149"/>
      <c r="L44" s="149"/>
      <c r="M44" s="149"/>
      <c r="N44" s="148"/>
      <c r="O44" s="148"/>
      <c r="P44" s="123"/>
      <c r="Q44" s="149"/>
      <c r="R44" s="149">
        <v>13.72</v>
      </c>
      <c r="S44" s="149"/>
      <c r="T44" s="149"/>
      <c r="U44" s="148"/>
      <c r="V44" s="149"/>
      <c r="W44" s="149">
        <v>13.72</v>
      </c>
    </row>
    <row r="45" ht="21.75" customHeight="1" spans="1:23">
      <c r="A45" s="123"/>
      <c r="B45" s="123"/>
      <c r="C45" s="23" t="s">
        <v>650</v>
      </c>
      <c r="D45" s="123"/>
      <c r="E45" s="123"/>
      <c r="F45" s="123"/>
      <c r="G45" s="123"/>
      <c r="H45" s="123"/>
      <c r="I45" s="147">
        <v>275</v>
      </c>
      <c r="J45" s="147"/>
      <c r="K45" s="147"/>
      <c r="L45" s="147"/>
      <c r="M45" s="147"/>
      <c r="N45" s="127"/>
      <c r="O45" s="127"/>
      <c r="P45" s="123"/>
      <c r="Q45" s="147"/>
      <c r="R45" s="147">
        <v>275</v>
      </c>
      <c r="S45" s="147"/>
      <c r="T45" s="147"/>
      <c r="U45" s="127">
        <v>209</v>
      </c>
      <c r="V45" s="147"/>
      <c r="W45" s="147">
        <v>66</v>
      </c>
    </row>
    <row r="46" ht="21.75" customHeight="1" spans="1:23">
      <c r="A46" s="169" t="s">
        <v>45</v>
      </c>
      <c r="B46" s="169" t="s">
        <v>651</v>
      </c>
      <c r="C46" s="30" t="s">
        <v>650</v>
      </c>
      <c r="D46" s="169" t="s">
        <v>608</v>
      </c>
      <c r="E46" s="169" t="s">
        <v>136</v>
      </c>
      <c r="F46" s="169" t="s">
        <v>509</v>
      </c>
      <c r="G46" s="169" t="s">
        <v>468</v>
      </c>
      <c r="H46" s="169" t="s">
        <v>469</v>
      </c>
      <c r="I46" s="149">
        <v>9</v>
      </c>
      <c r="J46" s="149"/>
      <c r="K46" s="149"/>
      <c r="L46" s="149"/>
      <c r="M46" s="149"/>
      <c r="N46" s="148"/>
      <c r="O46" s="148"/>
      <c r="P46" s="123"/>
      <c r="Q46" s="149"/>
      <c r="R46" s="149">
        <v>9</v>
      </c>
      <c r="S46" s="149"/>
      <c r="T46" s="149"/>
      <c r="U46" s="148">
        <v>9</v>
      </c>
      <c r="V46" s="149"/>
      <c r="W46" s="149"/>
    </row>
    <row r="47" ht="21.75" customHeight="1" spans="1:23">
      <c r="A47" s="169" t="s">
        <v>45</v>
      </c>
      <c r="B47" s="169" t="s">
        <v>651</v>
      </c>
      <c r="C47" s="30" t="s">
        <v>650</v>
      </c>
      <c r="D47" s="169" t="s">
        <v>608</v>
      </c>
      <c r="E47" s="169" t="s">
        <v>136</v>
      </c>
      <c r="F47" s="169" t="s">
        <v>509</v>
      </c>
      <c r="G47" s="169" t="s">
        <v>468</v>
      </c>
      <c r="H47" s="169" t="s">
        <v>469</v>
      </c>
      <c r="I47" s="149">
        <v>66</v>
      </c>
      <c r="J47" s="149"/>
      <c r="K47" s="149"/>
      <c r="L47" s="149"/>
      <c r="M47" s="149"/>
      <c r="N47" s="148"/>
      <c r="O47" s="148"/>
      <c r="P47" s="123"/>
      <c r="Q47" s="149"/>
      <c r="R47" s="149">
        <v>66</v>
      </c>
      <c r="S47" s="149"/>
      <c r="T47" s="149"/>
      <c r="U47" s="148"/>
      <c r="V47" s="149"/>
      <c r="W47" s="149">
        <v>66</v>
      </c>
    </row>
    <row r="48" ht="21.75" customHeight="1" spans="1:23">
      <c r="A48" s="169" t="s">
        <v>45</v>
      </c>
      <c r="B48" s="169" t="s">
        <v>651</v>
      </c>
      <c r="C48" s="30" t="s">
        <v>650</v>
      </c>
      <c r="D48" s="169" t="s">
        <v>608</v>
      </c>
      <c r="E48" s="169" t="s">
        <v>136</v>
      </c>
      <c r="F48" s="169" t="s">
        <v>509</v>
      </c>
      <c r="G48" s="169" t="s">
        <v>652</v>
      </c>
      <c r="H48" s="169" t="s">
        <v>653</v>
      </c>
      <c r="I48" s="149">
        <v>200</v>
      </c>
      <c r="J48" s="149"/>
      <c r="K48" s="149"/>
      <c r="L48" s="149"/>
      <c r="M48" s="149"/>
      <c r="N48" s="148"/>
      <c r="O48" s="148"/>
      <c r="P48" s="123"/>
      <c r="Q48" s="149"/>
      <c r="R48" s="149">
        <v>200</v>
      </c>
      <c r="S48" s="149"/>
      <c r="T48" s="149"/>
      <c r="U48" s="148">
        <v>200</v>
      </c>
      <c r="V48" s="149"/>
      <c r="W48" s="149"/>
    </row>
    <row r="49" ht="21.75" customHeight="1" spans="1:23">
      <c r="A49" s="123"/>
      <c r="B49" s="123"/>
      <c r="C49" s="23" t="s">
        <v>654</v>
      </c>
      <c r="D49" s="123"/>
      <c r="E49" s="123"/>
      <c r="F49" s="123"/>
      <c r="G49" s="123"/>
      <c r="H49" s="123"/>
      <c r="I49" s="147">
        <v>140</v>
      </c>
      <c r="J49" s="147">
        <v>140</v>
      </c>
      <c r="K49" s="147">
        <v>140</v>
      </c>
      <c r="L49" s="147"/>
      <c r="M49" s="147"/>
      <c r="N49" s="127"/>
      <c r="O49" s="127"/>
      <c r="P49" s="123"/>
      <c r="Q49" s="147"/>
      <c r="R49" s="147"/>
      <c r="S49" s="147"/>
      <c r="T49" s="147"/>
      <c r="U49" s="127"/>
      <c r="V49" s="147"/>
      <c r="W49" s="147"/>
    </row>
    <row r="50" ht="21.75" customHeight="1" spans="1:23">
      <c r="A50" s="169" t="s">
        <v>45</v>
      </c>
      <c r="B50" s="169" t="s">
        <v>655</v>
      </c>
      <c r="C50" s="30" t="s">
        <v>654</v>
      </c>
      <c r="D50" s="169" t="s">
        <v>608</v>
      </c>
      <c r="E50" s="169" t="s">
        <v>136</v>
      </c>
      <c r="F50" s="169" t="s">
        <v>509</v>
      </c>
      <c r="G50" s="169" t="s">
        <v>468</v>
      </c>
      <c r="H50" s="169" t="s">
        <v>469</v>
      </c>
      <c r="I50" s="149">
        <v>110</v>
      </c>
      <c r="J50" s="149">
        <v>110</v>
      </c>
      <c r="K50" s="149">
        <v>110</v>
      </c>
      <c r="L50" s="149"/>
      <c r="M50" s="149"/>
      <c r="N50" s="148"/>
      <c r="O50" s="148"/>
      <c r="P50" s="123"/>
      <c r="Q50" s="149"/>
      <c r="R50" s="149"/>
      <c r="S50" s="149"/>
      <c r="T50" s="149"/>
      <c r="U50" s="148"/>
      <c r="V50" s="149"/>
      <c r="W50" s="149"/>
    </row>
    <row r="51" ht="21.75" customHeight="1" spans="1:23">
      <c r="A51" s="169" t="s">
        <v>45</v>
      </c>
      <c r="B51" s="169" t="s">
        <v>655</v>
      </c>
      <c r="C51" s="30" t="s">
        <v>654</v>
      </c>
      <c r="D51" s="169" t="s">
        <v>608</v>
      </c>
      <c r="E51" s="169" t="s">
        <v>136</v>
      </c>
      <c r="F51" s="169" t="s">
        <v>509</v>
      </c>
      <c r="G51" s="169" t="s">
        <v>496</v>
      </c>
      <c r="H51" s="169" t="s">
        <v>497</v>
      </c>
      <c r="I51" s="149">
        <v>30</v>
      </c>
      <c r="J51" s="149">
        <v>30</v>
      </c>
      <c r="K51" s="149">
        <v>30</v>
      </c>
      <c r="L51" s="149"/>
      <c r="M51" s="149"/>
      <c r="N51" s="148"/>
      <c r="O51" s="148"/>
      <c r="P51" s="123"/>
      <c r="Q51" s="149"/>
      <c r="R51" s="149"/>
      <c r="S51" s="149"/>
      <c r="T51" s="149"/>
      <c r="U51" s="148"/>
      <c r="V51" s="149"/>
      <c r="W51" s="149"/>
    </row>
    <row r="52" ht="18.75" customHeight="1" spans="1:23">
      <c r="A52" s="32" t="s">
        <v>156</v>
      </c>
      <c r="B52" s="33"/>
      <c r="C52" s="33"/>
      <c r="D52" s="33"/>
      <c r="E52" s="33"/>
      <c r="F52" s="33"/>
      <c r="G52" s="33"/>
      <c r="H52" s="34"/>
      <c r="I52" s="147">
        <v>48357.678759</v>
      </c>
      <c r="J52" s="147">
        <v>8910.358759</v>
      </c>
      <c r="K52" s="147">
        <v>8910.358759</v>
      </c>
      <c r="L52" s="147">
        <v>38597.5</v>
      </c>
      <c r="M52" s="147"/>
      <c r="N52" s="147"/>
      <c r="O52" s="147"/>
      <c r="P52" s="174"/>
      <c r="Q52" s="147"/>
      <c r="R52" s="147">
        <v>849.82</v>
      </c>
      <c r="S52" s="147"/>
      <c r="T52" s="147"/>
      <c r="U52" s="148">
        <v>209</v>
      </c>
      <c r="V52" s="147"/>
      <c r="W52" s="147">
        <v>640.82</v>
      </c>
    </row>
  </sheetData>
  <mergeCells count="28">
    <mergeCell ref="A2:W2"/>
    <mergeCell ref="A3:H3"/>
    <mergeCell ref="J4:M4"/>
    <mergeCell ref="N4:P4"/>
    <mergeCell ref="R4:W4"/>
    <mergeCell ref="A52:H5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 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毕光彩</dc:creator>
  <cp:lastModifiedBy>杨柳</cp:lastModifiedBy>
  <dcterms:created xsi:type="dcterms:W3CDTF">2023-01-13T07:38:00Z</dcterms:created>
  <dcterms:modified xsi:type="dcterms:W3CDTF">2024-01-04T04:07:47Z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E9F519547A1F4D579E180BE87213A0AB</vt:lpwstr>
  </property>
</Properties>
</file>